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600" windowHeight="123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'Sheet1'!$A$1:$U$223</definedName>
    <definedName name="_xlnm.Print_Titles" localSheetId="0">'Sheet1'!$1:$8</definedName>
    <definedName name="rates2">'[1]Rates'!$I$8:$O$313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<sst xmlns="http://schemas.openxmlformats.org/spreadsheetml/2006/main" count="464" uniqueCount="126">
  <si>
    <t>% Change</t>
  </si>
  <si>
    <t>Effective:</t>
  </si>
  <si>
    <t>Code</t>
  </si>
  <si>
    <t>Proposed DNG Rates</t>
  </si>
  <si>
    <t>GS-1</t>
  </si>
  <si>
    <t>GSR (General Service Residential)</t>
  </si>
  <si>
    <t>Dth</t>
  </si>
  <si>
    <t>Summer</t>
  </si>
  <si>
    <t>Winter</t>
  </si>
  <si>
    <t>First</t>
  </si>
  <si>
    <t>UTGSRDNGSumBlk1</t>
  </si>
  <si>
    <t>All Over</t>
  </si>
  <si>
    <t>UTGSRDNGSumBlk2</t>
  </si>
  <si>
    <t>BSF 1</t>
  </si>
  <si>
    <t>UTFirmBSF1</t>
  </si>
  <si>
    <t>BSF 2</t>
  </si>
  <si>
    <t>UTFirmBSF2</t>
  </si>
  <si>
    <t>BSF 3</t>
  </si>
  <si>
    <t>UTFirmBSF3</t>
  </si>
  <si>
    <t>BSF 4</t>
  </si>
  <si>
    <t>UTFirmBSF4</t>
  </si>
  <si>
    <t>BSF 5</t>
  </si>
  <si>
    <t>GSC (General Service Commercial)</t>
  </si>
  <si>
    <t>UTGSCDNGSumBlk1</t>
  </si>
  <si>
    <t>UTGSCDNGSumBlk2</t>
  </si>
  <si>
    <t>Next</t>
  </si>
  <si>
    <t>N/A</t>
  </si>
  <si>
    <t>GSS</t>
  </si>
  <si>
    <t>GSE (General Service Expansion)</t>
  </si>
  <si>
    <t>UTGSSDNGSumBlk1</t>
  </si>
  <si>
    <t>Minimum Bill</t>
  </si>
  <si>
    <t>UTGSSDNGMin</t>
  </si>
  <si>
    <t>F-1</t>
  </si>
  <si>
    <t>FS (Firm Service)</t>
  </si>
  <si>
    <t>UTF-1DNGSumBlk1</t>
  </si>
  <si>
    <t>UTF-1DNGSumBlk2</t>
  </si>
  <si>
    <t>UTF-1DNGSumBlk3</t>
  </si>
  <si>
    <t>F-3</t>
  </si>
  <si>
    <t>All Year</t>
  </si>
  <si>
    <t>UTF-3DNG</t>
  </si>
  <si>
    <t>Demand Charge/Dth</t>
  </si>
  <si>
    <t>UTF-3DNGDemand</t>
  </si>
  <si>
    <t>F-4</t>
  </si>
  <si>
    <t>UTF-4DNGBlk1</t>
  </si>
  <si>
    <t>UTF-4DNGBlk2</t>
  </si>
  <si>
    <t>NGV</t>
  </si>
  <si>
    <t>NGV (Natural Gas Vehicles)</t>
  </si>
  <si>
    <t>UTNGVDNG</t>
  </si>
  <si>
    <t>I-4</t>
  </si>
  <si>
    <t>IS (Interruptible Service)</t>
  </si>
  <si>
    <t>UTI-4DNGBlk1</t>
  </si>
  <si>
    <t>UTI-4DNGBlk2</t>
  </si>
  <si>
    <t>UTI-4DNGBlk3</t>
  </si>
  <si>
    <t xml:space="preserve">All Over </t>
  </si>
  <si>
    <t>UTIntBSF1</t>
  </si>
  <si>
    <t>UTIntBSF2</t>
  </si>
  <si>
    <t>UTIntBSF3</t>
  </si>
  <si>
    <t>UTIntBSF4</t>
  </si>
  <si>
    <t>IS-4</t>
  </si>
  <si>
    <t>ISE (Interruptible Service Expansion)</t>
  </si>
  <si>
    <t>UTIS-4DNGBlk1</t>
  </si>
  <si>
    <t>UTIS-4DNGBlk2</t>
  </si>
  <si>
    <t>UTIS-4DNGBlk3</t>
  </si>
  <si>
    <t>BSF</t>
  </si>
  <si>
    <t>UTIntBSFExpans</t>
  </si>
  <si>
    <t>FT-1</t>
  </si>
  <si>
    <t>UTFT-1DNGBlk1</t>
  </si>
  <si>
    <t>UTFT-1DNGBlk2</t>
  </si>
  <si>
    <t>UTFT-1DNGBlk3</t>
  </si>
  <si>
    <t>UTFT-1DNGBlk4</t>
  </si>
  <si>
    <t>Admin Primary</t>
  </si>
  <si>
    <t>UTTransAdminPrimary</t>
  </si>
  <si>
    <t>Admin Secondary</t>
  </si>
  <si>
    <t>UTTransAdminSecond</t>
  </si>
  <si>
    <t>FT-2</t>
  </si>
  <si>
    <t>UTFT-2DNGBlk1</t>
  </si>
  <si>
    <t>UTFT-2DNGBlk2</t>
  </si>
  <si>
    <t>UTFT-2DNGBlk3</t>
  </si>
  <si>
    <t>UTFT-2DNGBlk4</t>
  </si>
  <si>
    <t>MT</t>
  </si>
  <si>
    <t>MT (Municipal Transportation)</t>
  </si>
  <si>
    <t>UTMTDNG</t>
  </si>
  <si>
    <t>UTMTAdminPrimary</t>
  </si>
  <si>
    <t>UTMTAdminSecond</t>
  </si>
  <si>
    <t>IT</t>
  </si>
  <si>
    <t>TS (Transportation Service)</t>
  </si>
  <si>
    <t>UTITDNGBlk1</t>
  </si>
  <si>
    <t>UTITDNGBlk2</t>
  </si>
  <si>
    <t>UTITDNGBlk3</t>
  </si>
  <si>
    <t>Demand per Dth \1</t>
  </si>
  <si>
    <t>\1 Demand charge for the amount</t>
  </si>
  <si>
    <t>of firm decatherms per day contracted for.</t>
  </si>
  <si>
    <t>IT-S</t>
  </si>
  <si>
    <t>TSE (Transportation Service Expansion)</t>
  </si>
  <si>
    <t>UTIT-SDNGBlk1</t>
  </si>
  <si>
    <t>UTIT-SDNGBlk2</t>
  </si>
  <si>
    <t>UTIT-SDNGBlk3</t>
  </si>
  <si>
    <t>Admin Expansion</t>
  </si>
  <si>
    <t>UTTransAdminExpans</t>
  </si>
  <si>
    <t>T-1</t>
  </si>
  <si>
    <t>E-1 (Emergency Service)</t>
  </si>
  <si>
    <t>T-1 (Temporary Service)</t>
  </si>
  <si>
    <t>Current DNG Rates  \1</t>
  </si>
  <si>
    <t>\1 Annual demand charge for the amount</t>
  </si>
  <si>
    <t>Base Rate</t>
  </si>
  <si>
    <t>DSM Amortization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</si>
  <si>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</si>
  <si>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</si>
  <si>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</si>
  <si>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</si>
  <si>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</si>
  <si>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</si>
  <si>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</si>
  <si>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</si>
  <si>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</si>
  <si>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(C)</t>
  </si>
  <si>
    <t>COMPARISON OF CURRENT AND PROPOSED BLOCK STRUCTURES AND RATES  \1</t>
  </si>
  <si>
    <t>CET Amortization</t>
  </si>
  <si>
    <t>UTGSRDNGWintBlk1</t>
  </si>
  <si>
    <t>UTGSRDNGWintBlk2</t>
  </si>
  <si>
    <t>UTGSCDNGWintBlk1</t>
  </si>
  <si>
    <t>UTGSCDNGWintBlk2</t>
  </si>
  <si>
    <t>UTGSSDNGWintBlk1</t>
  </si>
  <si>
    <t>UTF-1DNGWintBlk1</t>
  </si>
  <si>
    <t>UTF-1DNGWintBlk2</t>
  </si>
  <si>
    <t>UTF-1DNGWintBlk3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</si>
</sst>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.00000_);\(&quot;$&quot;#,##0.00000\)"/>
  </numFmts>
  <fonts count="9">
    <font>
      <sz val="10"/>
      <name val="Arial"/>
      <family val="0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0" fillId="0" borderId="1" xfId="0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 quotePrefix="1">
      <alignment horizontal="right"/>
    </xf>
    <xf numFmtId="14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10" fontId="0" fillId="0" borderId="0" xfId="21" applyNumberFormat="1" applyAlignment="1">
      <alignment/>
    </xf>
    <xf numFmtId="0" fontId="0" fillId="0" borderId="0" xfId="0" applyAlignment="1" quotePrefix="1">
      <alignment horizontal="left"/>
    </xf>
    <xf numFmtId="39" fontId="0" fillId="0" borderId="0" xfId="0" applyNumberFormat="1" applyAlignment="1">
      <alignment/>
    </xf>
    <xf numFmtId="0" fontId="0" fillId="0" borderId="2" xfId="0" applyBorder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2" xfId="0" applyFont="1" applyBorder="1" applyAlignment="1">
      <alignment horizontal="left"/>
    </xf>
    <xf numFmtId="37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37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/>
    </xf>
    <xf numFmtId="39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39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10" fontId="0" fillId="0" borderId="0" xfId="21" applyNumberFormat="1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37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165" fontId="0" fillId="0" borderId="2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37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3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0" borderId="4" xfId="21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81</xdr:row>
      <xdr:rowOff>142875</xdr:rowOff>
    </xdr:from>
    <xdr:to>
      <xdr:col>11</xdr:col>
      <xdr:colOff>361950</xdr:colOff>
      <xdr:row>84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895725" y="12734925"/>
          <a:ext cx="19335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Eliminated</a:t>
          </a:r>
        </a:p>
      </xdr:txBody>
    </xdr:sp>
    <xdr:clientData/>
  </xdr:twoCellAnchor>
  <xdr:twoCellAnchor>
    <xdr:from>
      <xdr:col>8</xdr:col>
      <xdr:colOff>295275</xdr:colOff>
      <xdr:row>91</xdr:row>
      <xdr:rowOff>38100</xdr:rowOff>
    </xdr:from>
    <xdr:to>
      <xdr:col>11</xdr:col>
      <xdr:colOff>342900</xdr:colOff>
      <xdr:row>93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876675" y="14116050"/>
          <a:ext cx="19335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Eliminated</a:t>
          </a:r>
        </a:p>
      </xdr:txBody>
    </xdr:sp>
    <xdr:clientData/>
  </xdr:twoCellAnchor>
  <xdr:twoCellAnchor>
    <xdr:from>
      <xdr:col>8</xdr:col>
      <xdr:colOff>219075</xdr:colOff>
      <xdr:row>148</xdr:row>
      <xdr:rowOff>47625</xdr:rowOff>
    </xdr:from>
    <xdr:to>
      <xdr:col>11</xdr:col>
      <xdr:colOff>266700</xdr:colOff>
      <xdr:row>150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800475" y="22640925"/>
          <a:ext cx="19335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Eliminated</a:t>
          </a:r>
        </a:p>
      </xdr:txBody>
    </xdr:sp>
    <xdr:clientData/>
  </xdr:twoCellAnchor>
  <xdr:twoCellAnchor>
    <xdr:from>
      <xdr:col>8</xdr:col>
      <xdr:colOff>361950</xdr:colOff>
      <xdr:row>219</xdr:row>
      <xdr:rowOff>38100</xdr:rowOff>
    </xdr:from>
    <xdr:to>
      <xdr:col>11</xdr:col>
      <xdr:colOff>409575</xdr:colOff>
      <xdr:row>221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943350" y="33404175"/>
          <a:ext cx="19335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Eliminated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BEFORE%20FILING\02-057-13-MODEL%20AL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Taxes"/>
      <sheetName val="Pipe Integrity"/>
      <sheetName val="Bank PTO"/>
      <sheetName val="Labor Ann"/>
      <sheetName val="Donations"/>
      <sheetName val="19-Advertising"/>
      <sheetName val="Incentive"/>
      <sheetName val="Stock Insentives"/>
      <sheetName val="ST TAX"/>
      <sheetName val="R&amp;D FUNDS"/>
      <sheetName val="Sporting Events"/>
      <sheetName val="Other Rev"/>
      <sheetName val="Revenue"/>
      <sheetName val="BOOKED JUN 07 REV"/>
      <sheetName val="GS-R_GS-C_REVRUN JUNE 07"/>
      <sheetName val="ORIGINALREVRUN JUNE 07"/>
      <sheetName val="FORECASTED REV DEC 2008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  <sheetName val="COS Summary"/>
      <sheetName val="Rate Design"/>
      <sheetName val="Rates"/>
      <sheetName val="Blocks"/>
      <sheetName val="Cost Curves"/>
      <sheetName val="Graphs"/>
      <sheetName val="Sum-Wint"/>
      <sheetName val="Rules"/>
      <sheetName val="Bill Factor Input"/>
      <sheetName val="Criteria"/>
      <sheetName val="Checks-2"/>
    </sheetNames>
    <sheetDataSet>
      <sheetData sheetId="48">
        <row r="8">
          <cell r="I8" t="str">
            <v>UTFirmBSF1</v>
          </cell>
          <cell r="M8">
            <v>5</v>
          </cell>
          <cell r="O8">
            <v>6</v>
          </cell>
        </row>
        <row r="9">
          <cell r="I9" t="str">
            <v>UTFirmBSF2</v>
          </cell>
          <cell r="M9">
            <v>5</v>
          </cell>
          <cell r="O9">
            <v>8</v>
          </cell>
        </row>
        <row r="10">
          <cell r="I10" t="str">
            <v>UTFirmBSF3</v>
          </cell>
          <cell r="M10">
            <v>21</v>
          </cell>
          <cell r="O10">
            <v>40</v>
          </cell>
        </row>
        <row r="11">
          <cell r="I11" t="str">
            <v>UTFirmBSF4</v>
          </cell>
          <cell r="M11">
            <v>55</v>
          </cell>
          <cell r="O11">
            <v>128</v>
          </cell>
        </row>
        <row r="12">
          <cell r="I12" t="str">
            <v>UTFirmBSF5</v>
          </cell>
          <cell r="M12">
            <v>244</v>
          </cell>
          <cell r="O12">
            <v>422</v>
          </cell>
        </row>
        <row r="13">
          <cell r="I13" t="str">
            <v>UTFirmBSF6</v>
          </cell>
          <cell r="M13">
            <v>55</v>
          </cell>
          <cell r="O13">
            <v>128</v>
          </cell>
        </row>
        <row r="14">
          <cell r="I14" t="str">
            <v>UTFirmBSF7</v>
          </cell>
          <cell r="M14">
            <v>244</v>
          </cell>
          <cell r="O14">
            <v>422</v>
          </cell>
        </row>
        <row r="16">
          <cell r="I16" t="str">
            <v>UTIntBSF1</v>
          </cell>
          <cell r="M16">
            <v>5</v>
          </cell>
          <cell r="O16">
            <v>6</v>
          </cell>
        </row>
        <row r="17">
          <cell r="I17" t="str">
            <v>UTIntBSF2</v>
          </cell>
          <cell r="M17">
            <v>5</v>
          </cell>
          <cell r="O17">
            <v>8</v>
          </cell>
        </row>
        <row r="18">
          <cell r="I18" t="str">
            <v>UTIntBSF3</v>
          </cell>
          <cell r="M18">
            <v>29</v>
          </cell>
          <cell r="O18">
            <v>40</v>
          </cell>
        </row>
        <row r="19">
          <cell r="I19" t="str">
            <v>UTIntBSF4</v>
          </cell>
          <cell r="M19">
            <v>67</v>
          </cell>
          <cell r="O19">
            <v>128</v>
          </cell>
        </row>
        <row r="20">
          <cell r="I20" t="str">
            <v>UTIntBSF5</v>
          </cell>
          <cell r="M20">
            <v>274</v>
          </cell>
          <cell r="O20">
            <v>422</v>
          </cell>
        </row>
        <row r="21">
          <cell r="I21" t="str">
            <v>UTIntBSF6</v>
          </cell>
          <cell r="M21">
            <v>67</v>
          </cell>
          <cell r="O21">
            <v>128</v>
          </cell>
        </row>
        <row r="22">
          <cell r="I22" t="str">
            <v>UTIntBSF7</v>
          </cell>
          <cell r="M22">
            <v>274</v>
          </cell>
          <cell r="O22">
            <v>422</v>
          </cell>
        </row>
        <row r="24">
          <cell r="I24" t="str">
            <v>UTIntBSFExpans</v>
          </cell>
          <cell r="M24">
            <v>67</v>
          </cell>
          <cell r="O24">
            <v>128</v>
          </cell>
        </row>
        <row r="26">
          <cell r="I26" t="str">
            <v>UTTransAdminPrimary</v>
          </cell>
          <cell r="M26">
            <v>566.67</v>
          </cell>
          <cell r="O26">
            <v>375</v>
          </cell>
        </row>
        <row r="27">
          <cell r="I27" t="str">
            <v>UTTransAdminSecond</v>
          </cell>
          <cell r="M27">
            <v>212.5</v>
          </cell>
          <cell r="O27">
            <v>187.5</v>
          </cell>
        </row>
        <row r="29">
          <cell r="I29" t="str">
            <v>UTMTAdminPrimary</v>
          </cell>
          <cell r="M29">
            <v>666.67</v>
          </cell>
          <cell r="O29">
            <v>375</v>
          </cell>
        </row>
        <row r="30">
          <cell r="I30" t="str">
            <v>UTMTAdminSecond</v>
          </cell>
          <cell r="M30">
            <v>250</v>
          </cell>
          <cell r="O30">
            <v>187.5</v>
          </cell>
        </row>
        <row r="32">
          <cell r="I32" t="str">
            <v>UTTransAdminExpans</v>
          </cell>
          <cell r="M32">
            <v>2077</v>
          </cell>
          <cell r="O32">
            <v>0</v>
          </cell>
        </row>
        <row r="34">
          <cell r="M34">
            <v>175</v>
          </cell>
          <cell r="O34">
            <v>175</v>
          </cell>
        </row>
        <row r="36">
          <cell r="I36" t="str">
            <v>UTITDemand</v>
          </cell>
          <cell r="M36">
            <v>43.38</v>
          </cell>
          <cell r="O36">
            <v>16.87</v>
          </cell>
        </row>
        <row r="42">
          <cell r="M42">
            <v>0.992704</v>
          </cell>
          <cell r="O42">
            <v>0.992704</v>
          </cell>
        </row>
        <row r="43">
          <cell r="M43">
            <v>0.992704</v>
          </cell>
          <cell r="O43">
            <v>0.992704</v>
          </cell>
        </row>
        <row r="46">
          <cell r="I46" t="str">
            <v>UTGSRBSF1</v>
          </cell>
          <cell r="M46">
            <v>0.170918</v>
          </cell>
          <cell r="O46">
            <v>0.170918</v>
          </cell>
        </row>
        <row r="47">
          <cell r="I47" t="str">
            <v>UTGSRBSF2</v>
          </cell>
          <cell r="M47">
            <v>0.825583</v>
          </cell>
          <cell r="O47">
            <v>0.825583</v>
          </cell>
        </row>
        <row r="48">
          <cell r="I48" t="str">
            <v>UTGSRBSF3</v>
          </cell>
          <cell r="M48">
            <v>0.003436</v>
          </cell>
          <cell r="O48">
            <v>0.003436</v>
          </cell>
        </row>
        <row r="49">
          <cell r="I49" t="str">
            <v>UTGSRBSF4</v>
          </cell>
          <cell r="M49">
            <v>6.2E-05</v>
          </cell>
          <cell r="O49">
            <v>6.2E-05</v>
          </cell>
        </row>
        <row r="50">
          <cell r="I50" t="str">
            <v>UTGSRBSF5</v>
          </cell>
          <cell r="M50">
            <v>0</v>
          </cell>
          <cell r="O50">
            <v>0</v>
          </cell>
        </row>
        <row r="51">
          <cell r="I51" t="str">
            <v>UTGSRBSF6</v>
          </cell>
          <cell r="M51">
            <v>0</v>
          </cell>
          <cell r="O51">
            <v>0</v>
          </cell>
        </row>
        <row r="52">
          <cell r="I52" t="str">
            <v>UTGSRBSF7</v>
          </cell>
          <cell r="M52">
            <v>0</v>
          </cell>
          <cell r="O52">
            <v>0</v>
          </cell>
        </row>
        <row r="54">
          <cell r="I54" t="str">
            <v>UTGSCBSF1</v>
          </cell>
          <cell r="M54">
            <v>0</v>
          </cell>
          <cell r="O54">
            <v>0</v>
          </cell>
        </row>
        <row r="55">
          <cell r="I55" t="str">
            <v>UTGSCBSF2</v>
          </cell>
          <cell r="M55">
            <v>0.810845</v>
          </cell>
          <cell r="O55">
            <v>0.810845</v>
          </cell>
        </row>
        <row r="56">
          <cell r="I56" t="str">
            <v>UTGSCBSF3</v>
          </cell>
          <cell r="M56">
            <v>0.175297</v>
          </cell>
          <cell r="O56">
            <v>0.175297</v>
          </cell>
        </row>
        <row r="57">
          <cell r="I57" t="str">
            <v>UTGSCBSF4</v>
          </cell>
          <cell r="M57">
            <v>0.009344</v>
          </cell>
          <cell r="O57">
            <v>0.009344</v>
          </cell>
        </row>
        <row r="58">
          <cell r="I58" t="str">
            <v>UTGSCBSF5</v>
          </cell>
          <cell r="M58">
            <v>0</v>
          </cell>
          <cell r="O58">
            <v>0</v>
          </cell>
        </row>
        <row r="59">
          <cell r="I59" t="str">
            <v>UTGSCBSF6</v>
          </cell>
          <cell r="M59">
            <v>0.004268</v>
          </cell>
          <cell r="O59">
            <v>0.004268</v>
          </cell>
        </row>
        <row r="60">
          <cell r="I60" t="str">
            <v>UTGSCBSF7</v>
          </cell>
          <cell r="M60">
            <v>0.000246</v>
          </cell>
          <cell r="O60">
            <v>0.000246</v>
          </cell>
        </row>
        <row r="62">
          <cell r="I62" t="str">
            <v>UTGSSDNGMin</v>
          </cell>
          <cell r="M62">
            <v>7.5</v>
          </cell>
          <cell r="O62">
            <v>7.5</v>
          </cell>
        </row>
        <row r="65">
          <cell r="I65" t="str">
            <v>UTGSREACpercent</v>
          </cell>
          <cell r="M65">
            <v>0.0018524</v>
          </cell>
          <cell r="O65">
            <v>0.0018524</v>
          </cell>
        </row>
        <row r="66">
          <cell r="I66" t="str">
            <v>UTGSRAvgEAC</v>
          </cell>
          <cell r="M66">
            <v>27.61</v>
          </cell>
          <cell r="O66">
            <v>27.61</v>
          </cell>
        </row>
        <row r="68">
          <cell r="I68" t="str">
            <v>UTGSCEACpercent</v>
          </cell>
          <cell r="M68">
            <v>0</v>
          </cell>
          <cell r="O68">
            <v>0</v>
          </cell>
        </row>
        <row r="69">
          <cell r="I69" t="str">
            <v>UTGSCAvgEAC</v>
          </cell>
          <cell r="M69">
            <v>0</v>
          </cell>
          <cell r="O69">
            <v>0</v>
          </cell>
        </row>
        <row r="72">
          <cell r="I72" t="str">
            <v>UTGSRBlkAllocIntBlk1</v>
          </cell>
          <cell r="M72">
            <v>0</v>
          </cell>
          <cell r="O72">
            <v>0</v>
          </cell>
        </row>
        <row r="73">
          <cell r="I73" t="str">
            <v>UTGSRBlkAllocSlopeBlk1</v>
          </cell>
          <cell r="M73">
            <v>0</v>
          </cell>
          <cell r="O73">
            <v>0.0017933</v>
          </cell>
        </row>
        <row r="75">
          <cell r="I75" t="str">
            <v>UTGSCBlkAllocIntBlk1</v>
          </cell>
          <cell r="M75">
            <v>0</v>
          </cell>
          <cell r="O75">
            <v>0</v>
          </cell>
        </row>
        <row r="76">
          <cell r="I76" t="str">
            <v>UTGSCBlkAllocSlopeBlk1</v>
          </cell>
          <cell r="M76">
            <v>0.0017933</v>
          </cell>
          <cell r="O76">
            <v>0.0017933</v>
          </cell>
        </row>
        <row r="78">
          <cell r="M78">
            <v>0</v>
          </cell>
          <cell r="O78">
            <v>0</v>
          </cell>
        </row>
        <row r="79">
          <cell r="M79">
            <v>0</v>
          </cell>
          <cell r="O79">
            <v>0</v>
          </cell>
        </row>
        <row r="84">
          <cell r="I84" t="str">
            <v>UTGSRDNGSumBlk1</v>
          </cell>
          <cell r="M84">
            <v>1.65073</v>
          </cell>
          <cell r="O84">
            <v>1.6056</v>
          </cell>
        </row>
        <row r="85">
          <cell r="I85" t="str">
            <v>UTGSRDNGWintBlk1</v>
          </cell>
          <cell r="M85">
            <v>1.95993</v>
          </cell>
          <cell r="O85">
            <v>2.18004</v>
          </cell>
        </row>
        <row r="87">
          <cell r="I87" t="str">
            <v>UTGSRSNGSumBlk1</v>
          </cell>
          <cell r="M87">
            <v>0.38164</v>
          </cell>
          <cell r="O87">
            <v>0.38164</v>
          </cell>
        </row>
        <row r="88">
          <cell r="I88" t="str">
            <v>UTGSRSNGWintBlk1</v>
          </cell>
          <cell r="M88">
            <v>0.81283</v>
          </cell>
          <cell r="O88">
            <v>0.81283</v>
          </cell>
        </row>
        <row r="90">
          <cell r="I90" t="str">
            <v>UTGSRComSumBlk1</v>
          </cell>
          <cell r="M90">
            <v>4.85834</v>
          </cell>
          <cell r="O90">
            <v>4.85834</v>
          </cell>
        </row>
        <row r="91">
          <cell r="I91" t="str">
            <v>UTGSRComWintBlk1</v>
          </cell>
          <cell r="M91">
            <v>4.85834</v>
          </cell>
          <cell r="O91">
            <v>4.85834</v>
          </cell>
        </row>
        <row r="93">
          <cell r="I93" t="str">
            <v>UTGSRTotalSumBlk1</v>
          </cell>
          <cell r="K93">
            <v>6.89071</v>
          </cell>
          <cell r="L93">
            <v>6.89071</v>
          </cell>
          <cell r="M93">
            <v>6.89071</v>
          </cell>
          <cell r="O93">
            <v>6.84558</v>
          </cell>
        </row>
        <row r="94">
          <cell r="I94" t="str">
            <v>UTGSRTotalWintBlk1</v>
          </cell>
          <cell r="K94">
            <v>7.6311</v>
          </cell>
          <cell r="L94">
            <v>7.6311</v>
          </cell>
          <cell r="M94">
            <v>7.6311</v>
          </cell>
          <cell r="O94">
            <v>7.85121</v>
          </cell>
        </row>
        <row r="97">
          <cell r="I97" t="str">
            <v>UTGSCDNGSumBlk1</v>
          </cell>
          <cell r="M97">
            <v>1.65073</v>
          </cell>
          <cell r="O97">
            <v>1.6056</v>
          </cell>
        </row>
        <row r="98">
          <cell r="I98" t="str">
            <v>UTGSCDNGSumBlk2</v>
          </cell>
          <cell r="M98">
            <v>0.61279</v>
          </cell>
          <cell r="O98">
            <v>0.69363</v>
          </cell>
        </row>
        <row r="99">
          <cell r="I99" t="str">
            <v>UTGSCDNGSumBlk3</v>
          </cell>
          <cell r="M99">
            <v>0.61279</v>
          </cell>
          <cell r="O99">
            <v>0.1864</v>
          </cell>
        </row>
        <row r="100">
          <cell r="I100" t="str">
            <v>UTGSCDNGWintBlk1</v>
          </cell>
          <cell r="M100">
            <v>1.95993</v>
          </cell>
          <cell r="O100">
            <v>2.18004</v>
          </cell>
        </row>
        <row r="101">
          <cell r="I101" t="str">
            <v>UTGSCDNGWintBlk2</v>
          </cell>
          <cell r="M101">
            <v>0.8137</v>
          </cell>
          <cell r="O101">
            <v>1.26807</v>
          </cell>
        </row>
        <row r="102">
          <cell r="I102" t="str">
            <v>UTGSCDNGWintBlk3</v>
          </cell>
          <cell r="M102">
            <v>0.8137</v>
          </cell>
          <cell r="O102">
            <v>0.76084</v>
          </cell>
        </row>
        <row r="104">
          <cell r="I104" t="str">
            <v>UTGSCSNGSumBlk1</v>
          </cell>
          <cell r="M104">
            <v>0.38164</v>
          </cell>
          <cell r="O104">
            <v>0.38164</v>
          </cell>
        </row>
        <row r="105">
          <cell r="I105" t="str">
            <v>UTGSCSNGSumBlk2</v>
          </cell>
          <cell r="M105">
            <v>0.38164</v>
          </cell>
          <cell r="O105">
            <v>0.38164</v>
          </cell>
        </row>
        <row r="106">
          <cell r="I106" t="str">
            <v>UTGSCSNGSumBlk3</v>
          </cell>
          <cell r="M106">
            <v>0.38164</v>
          </cell>
        </row>
        <row r="107">
          <cell r="I107" t="str">
            <v>UTGSCSNGWintBlk1</v>
          </cell>
          <cell r="M107">
            <v>0.81283</v>
          </cell>
          <cell r="O107">
            <v>0.81283</v>
          </cell>
        </row>
        <row r="108">
          <cell r="I108" t="str">
            <v>UTGSCSNGWintBlk2</v>
          </cell>
          <cell r="M108">
            <v>0.81283</v>
          </cell>
          <cell r="O108">
            <v>0.81283</v>
          </cell>
        </row>
        <row r="109">
          <cell r="I109" t="str">
            <v>UTGSCSNGWintBlk3</v>
          </cell>
          <cell r="M109">
            <v>0.81283</v>
          </cell>
        </row>
        <row r="111">
          <cell r="I111" t="str">
            <v>UTGSCComSumBlk1</v>
          </cell>
          <cell r="M111">
            <v>4.85834</v>
          </cell>
          <cell r="O111">
            <v>4.85834</v>
          </cell>
        </row>
        <row r="112">
          <cell r="I112" t="str">
            <v>UTGSCComSumBlk2</v>
          </cell>
          <cell r="M112">
            <v>4.85834</v>
          </cell>
          <cell r="O112">
            <v>4.85834</v>
          </cell>
        </row>
        <row r="113">
          <cell r="I113" t="str">
            <v>UTGSCComSumBlk3</v>
          </cell>
          <cell r="M113">
            <v>4.85834</v>
          </cell>
        </row>
        <row r="114">
          <cell r="I114" t="str">
            <v>UTGSCComWintBlk1</v>
          </cell>
          <cell r="M114">
            <v>4.85834</v>
          </cell>
          <cell r="O114">
            <v>4.85834</v>
          </cell>
        </row>
        <row r="115">
          <cell r="I115" t="str">
            <v>UTGSCComWintBlk2</v>
          </cell>
          <cell r="M115">
            <v>4.85834</v>
          </cell>
          <cell r="O115">
            <v>4.85834</v>
          </cell>
        </row>
        <row r="116">
          <cell r="I116" t="str">
            <v>UTGSCComWintBlk3</v>
          </cell>
          <cell r="M116">
            <v>4.85834</v>
          </cell>
        </row>
        <row r="118">
          <cell r="I118" t="str">
            <v>UTGSCTotalSumBlk1</v>
          </cell>
          <cell r="K118">
            <v>6.89071</v>
          </cell>
          <cell r="L118">
            <v>6.89071</v>
          </cell>
          <cell r="M118">
            <v>6.89071</v>
          </cell>
          <cell r="O118">
            <v>6.84558</v>
          </cell>
        </row>
        <row r="119">
          <cell r="I119" t="str">
            <v>UTGSCTotalSumBlk2</v>
          </cell>
          <cell r="M119">
            <v>5.85277</v>
          </cell>
          <cell r="O119">
            <v>5.93361</v>
          </cell>
        </row>
        <row r="120">
          <cell r="I120" t="str">
            <v>UTGSCTotalSumBlk3</v>
          </cell>
          <cell r="M120">
            <v>5.85277</v>
          </cell>
        </row>
        <row r="121">
          <cell r="I121" t="str">
            <v>UTGSCTotalWintBlk1</v>
          </cell>
          <cell r="K121">
            <v>7.6311</v>
          </cell>
          <cell r="L121">
            <v>7.6311</v>
          </cell>
          <cell r="M121">
            <v>7.6311</v>
          </cell>
          <cell r="O121">
            <v>7.85121</v>
          </cell>
        </row>
        <row r="122">
          <cell r="I122" t="str">
            <v>UTGSCTotalWintBlk2</v>
          </cell>
          <cell r="M122">
            <v>6.48487</v>
          </cell>
          <cell r="O122">
            <v>6.93924</v>
          </cell>
        </row>
        <row r="123">
          <cell r="I123" t="str">
            <v>UTGSCTotalWintBlk3</v>
          </cell>
          <cell r="M123">
            <v>6.48487</v>
          </cell>
        </row>
        <row r="126">
          <cell r="I126" t="str">
            <v>UTGSSDNGSumBlk1</v>
          </cell>
          <cell r="M126">
            <v>3.73844</v>
          </cell>
          <cell r="O126">
            <v>3.2112</v>
          </cell>
        </row>
        <row r="127">
          <cell r="I127" t="str">
            <v>UTGSSDNGWintBlk1</v>
          </cell>
          <cell r="M127">
            <v>3.84905</v>
          </cell>
          <cell r="O127">
            <v>4.36008</v>
          </cell>
        </row>
        <row r="129">
          <cell r="I129" t="str">
            <v>UTGSSSNGSumBlk1</v>
          </cell>
          <cell r="M129">
            <v>0.57753</v>
          </cell>
          <cell r="O129">
            <v>0.57753</v>
          </cell>
        </row>
        <row r="130">
          <cell r="I130" t="str">
            <v>UTGSSSNGWintBlk1</v>
          </cell>
          <cell r="M130">
            <v>1.23005</v>
          </cell>
          <cell r="O130">
            <v>1.23005</v>
          </cell>
        </row>
        <row r="132">
          <cell r="I132" t="str">
            <v>UTGSSComSumBlk1</v>
          </cell>
          <cell r="M132">
            <v>5.37212</v>
          </cell>
          <cell r="O132">
            <v>5.37212</v>
          </cell>
        </row>
        <row r="133">
          <cell r="I133" t="str">
            <v>UTGSSComWintBlk1</v>
          </cell>
          <cell r="M133">
            <v>5.37212</v>
          </cell>
          <cell r="O133">
            <v>5.37212</v>
          </cell>
        </row>
        <row r="135">
          <cell r="I135" t="str">
            <v>UTGSSTotalSumBlk1</v>
          </cell>
          <cell r="K135">
            <v>9.688089999999999</v>
          </cell>
          <cell r="L135">
            <v>9.688089999999999</v>
          </cell>
          <cell r="M135">
            <v>9.688089999999999</v>
          </cell>
          <cell r="O135">
            <v>9.16085</v>
          </cell>
        </row>
        <row r="136">
          <cell r="I136" t="str">
            <v>UTGSSTotalWintBlk1</v>
          </cell>
          <cell r="K136">
            <v>10.45122</v>
          </cell>
          <cell r="L136">
            <v>10.45122</v>
          </cell>
          <cell r="M136">
            <v>10.45122</v>
          </cell>
          <cell r="O136">
            <v>10.962250000000001</v>
          </cell>
        </row>
        <row r="139">
          <cell r="I139" t="str">
            <v>UTF-1DNGSumBlk1</v>
          </cell>
          <cell r="M139">
            <v>0.49677</v>
          </cell>
          <cell r="O139">
            <v>0.69012</v>
          </cell>
        </row>
        <row r="140">
          <cell r="I140" t="str">
            <v>UTF-1DNGSumBlk2</v>
          </cell>
          <cell r="M140">
            <v>0.43927</v>
          </cell>
          <cell r="O140">
            <v>0.49824</v>
          </cell>
        </row>
        <row r="141">
          <cell r="I141" t="str">
            <v>UTF-1DNGSumBlk3</v>
          </cell>
          <cell r="M141">
            <v>0.35787</v>
          </cell>
          <cell r="O141">
            <v>0.42149</v>
          </cell>
        </row>
        <row r="142">
          <cell r="I142" t="str">
            <v>UTF-1DNGWintBlk1</v>
          </cell>
          <cell r="M142">
            <v>0.55552</v>
          </cell>
          <cell r="O142">
            <v>0.95938</v>
          </cell>
        </row>
        <row r="143">
          <cell r="I143" t="str">
            <v>UTF-1DNGWintBlk2</v>
          </cell>
          <cell r="M143">
            <v>0.50247</v>
          </cell>
          <cell r="O143">
            <v>0.7675</v>
          </cell>
        </row>
        <row r="144">
          <cell r="I144" t="str">
            <v>UTF-1DNGWintBlk3</v>
          </cell>
          <cell r="M144">
            <v>0.424</v>
          </cell>
          <cell r="O144">
            <v>0.69075</v>
          </cell>
        </row>
        <row r="146">
          <cell r="I146" t="str">
            <v>UTF-1SNGSumBlk1</v>
          </cell>
          <cell r="M146">
            <v>0.57751</v>
          </cell>
          <cell r="O146">
            <v>0.57751</v>
          </cell>
        </row>
        <row r="147">
          <cell r="I147" t="str">
            <v>UTF-1SNGSumBlk2</v>
          </cell>
          <cell r="M147">
            <v>0.57751</v>
          </cell>
          <cell r="O147">
            <v>0.57751</v>
          </cell>
        </row>
        <row r="148">
          <cell r="I148" t="str">
            <v>UTF-1SNGSumBlk3</v>
          </cell>
          <cell r="M148">
            <v>0.57751</v>
          </cell>
          <cell r="O148">
            <v>0.57751</v>
          </cell>
        </row>
        <row r="149">
          <cell r="I149" t="str">
            <v>UTF-1SNGWintBlk1</v>
          </cell>
          <cell r="M149">
            <v>1.19802</v>
          </cell>
          <cell r="O149">
            <v>1.19802</v>
          </cell>
        </row>
        <row r="150">
          <cell r="I150" t="str">
            <v>UTF-1SNGWintBlk2</v>
          </cell>
          <cell r="M150">
            <v>1.19802</v>
          </cell>
          <cell r="O150">
            <v>1.19802</v>
          </cell>
        </row>
        <row r="151">
          <cell r="I151" t="str">
            <v>UTF-1SNGWintBlk3</v>
          </cell>
          <cell r="M151">
            <v>1.19802</v>
          </cell>
          <cell r="O151">
            <v>1.19802</v>
          </cell>
        </row>
        <row r="153">
          <cell r="I153" t="str">
            <v>UTF-1ComSumBlk1</v>
          </cell>
          <cell r="M153">
            <v>5.33264</v>
          </cell>
          <cell r="O153">
            <v>5.33264</v>
          </cell>
        </row>
        <row r="154">
          <cell r="I154" t="str">
            <v>UTF-1ComSumBlk2</v>
          </cell>
          <cell r="M154">
            <v>5.33264</v>
          </cell>
          <cell r="O154">
            <v>5.33264</v>
          </cell>
        </row>
        <row r="155">
          <cell r="I155" t="str">
            <v>UTF-1ComSumBlk3</v>
          </cell>
          <cell r="M155">
            <v>5.33264</v>
          </cell>
          <cell r="O155">
            <v>5.33264</v>
          </cell>
        </row>
        <row r="156">
          <cell r="I156" t="str">
            <v>UTF-1ComWintBlk1</v>
          </cell>
          <cell r="M156">
            <v>5.33264</v>
          </cell>
          <cell r="O156">
            <v>5.33264</v>
          </cell>
        </row>
        <row r="157">
          <cell r="I157" t="str">
            <v>UTF-1ComWintBlk2</v>
          </cell>
          <cell r="M157">
            <v>5.33264</v>
          </cell>
          <cell r="O157">
            <v>5.33264</v>
          </cell>
        </row>
        <row r="158">
          <cell r="I158" t="str">
            <v>UTF-1ComWintBlk3</v>
          </cell>
          <cell r="M158">
            <v>5.33264</v>
          </cell>
          <cell r="O158">
            <v>5.33264</v>
          </cell>
        </row>
        <row r="160">
          <cell r="I160" t="str">
            <v>UTF-1TotalSumBlk1</v>
          </cell>
          <cell r="K160">
            <v>6.4069199999999995</v>
          </cell>
          <cell r="L160">
            <v>6.4069199999999995</v>
          </cell>
          <cell r="M160">
            <v>6.4069199999999995</v>
          </cell>
          <cell r="O160">
            <v>6.60027</v>
          </cell>
        </row>
        <row r="161">
          <cell r="I161" t="str">
            <v>UTF-1TotalSumBlk2</v>
          </cell>
          <cell r="K161">
            <v>6.349419999999999</v>
          </cell>
          <cell r="L161">
            <v>6.349419999999999</v>
          </cell>
          <cell r="M161">
            <v>6.349419999999999</v>
          </cell>
          <cell r="O161">
            <v>6.40839</v>
          </cell>
        </row>
        <row r="162">
          <cell r="I162" t="str">
            <v>UTF-1TotalSumBlk3</v>
          </cell>
          <cell r="K162">
            <v>6.26802</v>
          </cell>
          <cell r="L162">
            <v>6.26802</v>
          </cell>
          <cell r="M162">
            <v>6.26802</v>
          </cell>
          <cell r="O162">
            <v>6.331639999999999</v>
          </cell>
        </row>
        <row r="163">
          <cell r="I163" t="str">
            <v>UTF-1TotalWintBlk1</v>
          </cell>
          <cell r="K163">
            <v>7.08618</v>
          </cell>
          <cell r="L163">
            <v>7.08618</v>
          </cell>
          <cell r="M163">
            <v>7.08618</v>
          </cell>
          <cell r="O163">
            <v>7.49004</v>
          </cell>
        </row>
        <row r="164">
          <cell r="I164" t="str">
            <v>UTF-1TotalWintBlk2</v>
          </cell>
          <cell r="K164">
            <v>7.03313</v>
          </cell>
          <cell r="L164">
            <v>7.03313</v>
          </cell>
          <cell r="M164">
            <v>7.03313</v>
          </cell>
          <cell r="O164">
            <v>7.298159999999999</v>
          </cell>
        </row>
        <row r="165">
          <cell r="I165" t="str">
            <v>UTF-1TotalWintBlk3</v>
          </cell>
          <cell r="K165">
            <v>6.95466</v>
          </cell>
          <cell r="L165">
            <v>6.95466</v>
          </cell>
          <cell r="M165">
            <v>6.95466</v>
          </cell>
          <cell r="O165">
            <v>7.22141</v>
          </cell>
        </row>
        <row r="167">
          <cell r="I167" t="str">
            <v>UTF-1DNGSumMin</v>
          </cell>
          <cell r="M167">
            <v>87</v>
          </cell>
          <cell r="O167">
            <v>121</v>
          </cell>
        </row>
        <row r="168">
          <cell r="I168" t="str">
            <v>UTF-1DNGWintMin</v>
          </cell>
          <cell r="M168">
            <v>97</v>
          </cell>
          <cell r="O168">
            <v>168</v>
          </cell>
        </row>
        <row r="171">
          <cell r="I171" t="str">
            <v>UTF-3DNG</v>
          </cell>
          <cell r="M171">
            <v>0.07523</v>
          </cell>
        </row>
        <row r="172">
          <cell r="I172" t="str">
            <v>UTF-3SNG</v>
          </cell>
          <cell r="M172">
            <v>0.54838</v>
          </cell>
        </row>
        <row r="173">
          <cell r="I173" t="str">
            <v>UTF-3Com</v>
          </cell>
          <cell r="M173">
            <v>7.99447</v>
          </cell>
        </row>
        <row r="174">
          <cell r="I174" t="str">
            <v>UTF-3Total</v>
          </cell>
          <cell r="K174">
            <v>8.618079999999999</v>
          </cell>
          <cell r="L174">
            <v>8.618079999999999</v>
          </cell>
          <cell r="M174">
            <v>8.618079999999999</v>
          </cell>
        </row>
        <row r="176">
          <cell r="I176" t="str">
            <v>UTF-3DNGDemand</v>
          </cell>
          <cell r="M176">
            <v>43.38</v>
          </cell>
        </row>
        <row r="177">
          <cell r="I177" t="str">
            <v>UTF-3SNGDemand</v>
          </cell>
          <cell r="M177">
            <v>11.65</v>
          </cell>
        </row>
        <row r="178">
          <cell r="I178" t="str">
            <v>UTF-3ComDemand</v>
          </cell>
          <cell r="M178">
            <v>18.25</v>
          </cell>
        </row>
        <row r="179">
          <cell r="I179" t="str">
            <v>UTF-3TotalDemand</v>
          </cell>
          <cell r="K179">
            <v>73.28</v>
          </cell>
          <cell r="L179">
            <v>73.28</v>
          </cell>
          <cell r="M179">
            <v>73.28</v>
          </cell>
        </row>
        <row r="182">
          <cell r="I182" t="str">
            <v>UTF-4DNGBlk1</v>
          </cell>
          <cell r="M182">
            <v>0.32237</v>
          </cell>
        </row>
        <row r="183">
          <cell r="I183" t="str">
            <v>UTF-4DNGBlk2</v>
          </cell>
          <cell r="M183">
            <v>0.31041</v>
          </cell>
        </row>
        <row r="185">
          <cell r="I185" t="str">
            <v>UTF-4SNGBlk1</v>
          </cell>
          <cell r="M185">
            <v>0.83808</v>
          </cell>
        </row>
        <row r="186">
          <cell r="I186" t="str">
            <v>UTF-4SNGBlk2</v>
          </cell>
          <cell r="M186">
            <v>0.83808</v>
          </cell>
        </row>
        <row r="188">
          <cell r="I188" t="str">
            <v>UTF-4ComBlk1</v>
          </cell>
          <cell r="M188">
            <v>5.33264</v>
          </cell>
        </row>
        <row r="189">
          <cell r="I189" t="str">
            <v>UTF-4ComBlk2</v>
          </cell>
          <cell r="M189">
            <v>5.33264</v>
          </cell>
        </row>
        <row r="191">
          <cell r="I191" t="str">
            <v>UTF-4TotalBlk1</v>
          </cell>
          <cell r="K191">
            <v>6.49309</v>
          </cell>
          <cell r="L191">
            <v>6.49309</v>
          </cell>
          <cell r="M191">
            <v>6.49309</v>
          </cell>
        </row>
        <row r="192">
          <cell r="I192" t="str">
            <v>UTF-4TotalBlk2</v>
          </cell>
          <cell r="K192">
            <v>6.481129999999999</v>
          </cell>
          <cell r="L192">
            <v>6.481129999999999</v>
          </cell>
          <cell r="M192">
            <v>6.481129999999999</v>
          </cell>
        </row>
        <row r="194">
          <cell r="I194" t="str">
            <v>UTF-4DNGYearlyMin</v>
          </cell>
          <cell r="M194">
            <v>38700</v>
          </cell>
        </row>
        <row r="197">
          <cell r="I197" t="str">
            <v>UTNGVDNG</v>
          </cell>
          <cell r="M197">
            <v>2.5567</v>
          </cell>
          <cell r="O197">
            <v>2.9205548019714827</v>
          </cell>
        </row>
        <row r="198">
          <cell r="I198" t="str">
            <v>UTNGVSNG</v>
          </cell>
          <cell r="M198">
            <v>0.88764</v>
          </cell>
          <cell r="O198">
            <v>0.88764</v>
          </cell>
        </row>
        <row r="199">
          <cell r="I199" t="str">
            <v>UTNGVCom</v>
          </cell>
          <cell r="M199">
            <v>5.33264</v>
          </cell>
          <cell r="O199">
            <v>5.33264</v>
          </cell>
        </row>
        <row r="200">
          <cell r="I200" t="str">
            <v>UTNGVTotal</v>
          </cell>
          <cell r="K200">
            <v>8.77698</v>
          </cell>
          <cell r="L200">
            <v>8.77698</v>
          </cell>
          <cell r="M200">
            <v>8.77698</v>
          </cell>
          <cell r="O200">
            <v>9.140834801971483</v>
          </cell>
        </row>
        <row r="203">
          <cell r="I203" t="str">
            <v>UTI-4DNGBlk1</v>
          </cell>
          <cell r="M203">
            <v>0.14506</v>
          </cell>
          <cell r="O203">
            <v>0.42172</v>
          </cell>
        </row>
        <row r="204">
          <cell r="I204" t="str">
            <v>UTI-4DNGBlk2</v>
          </cell>
          <cell r="M204">
            <v>0.13083</v>
          </cell>
          <cell r="O204">
            <v>0.38798</v>
          </cell>
        </row>
        <row r="205">
          <cell r="I205" t="str">
            <v>UTI-4DNGBlk3</v>
          </cell>
          <cell r="M205">
            <v>0.12053</v>
          </cell>
          <cell r="O205">
            <v>0.35694</v>
          </cell>
        </row>
        <row r="207">
          <cell r="I207" t="str">
            <v>UTI-4SNGBlk1</v>
          </cell>
          <cell r="M207">
            <v>0.18268</v>
          </cell>
          <cell r="O207">
            <v>0.18268</v>
          </cell>
        </row>
        <row r="208">
          <cell r="I208" t="str">
            <v>UTI-4SNGBlk2</v>
          </cell>
          <cell r="M208">
            <v>0.18268</v>
          </cell>
          <cell r="O208">
            <v>0.18268</v>
          </cell>
        </row>
        <row r="209">
          <cell r="I209" t="str">
            <v>UTI-4SNGBlk3</v>
          </cell>
          <cell r="M209">
            <v>0.18268</v>
          </cell>
          <cell r="O209">
            <v>0.18268</v>
          </cell>
        </row>
        <row r="211">
          <cell r="I211" t="str">
            <v>UTI-4ComBlk1</v>
          </cell>
          <cell r="M211">
            <v>1.83989</v>
          </cell>
          <cell r="O211">
            <v>1.83989</v>
          </cell>
        </row>
        <row r="212">
          <cell r="I212" t="str">
            <v>UTI-4ComBlk2</v>
          </cell>
          <cell r="M212">
            <v>1.83989</v>
          </cell>
          <cell r="O212">
            <v>1.83989</v>
          </cell>
        </row>
        <row r="213">
          <cell r="I213" t="str">
            <v>UTI-4ComBlk3</v>
          </cell>
          <cell r="M213">
            <v>1.83989</v>
          </cell>
          <cell r="O213">
            <v>1.83989</v>
          </cell>
        </row>
        <row r="215">
          <cell r="I215" t="str">
            <v>UTI-4TotalBlk1</v>
          </cell>
          <cell r="K215">
            <v>2.16763</v>
          </cell>
          <cell r="L215">
            <v>2.16763</v>
          </cell>
          <cell r="M215">
            <v>2.16763</v>
          </cell>
          <cell r="O215">
            <v>2.44429</v>
          </cell>
        </row>
        <row r="216">
          <cell r="I216" t="str">
            <v>UTI-4TotalBlk2</v>
          </cell>
          <cell r="K216">
            <v>2.1534</v>
          </cell>
          <cell r="L216">
            <v>2.1534</v>
          </cell>
          <cell r="M216">
            <v>2.1534</v>
          </cell>
          <cell r="O216">
            <v>2.4105499999999997</v>
          </cell>
        </row>
        <row r="217">
          <cell r="I217" t="str">
            <v>UTI-4TotalBlk3</v>
          </cell>
          <cell r="K217">
            <v>2.1431</v>
          </cell>
          <cell r="L217">
            <v>2.1431</v>
          </cell>
          <cell r="M217">
            <v>2.1431</v>
          </cell>
          <cell r="O217">
            <v>2.37951</v>
          </cell>
        </row>
        <row r="220">
          <cell r="I220" t="str">
            <v>UTIS-4DNGBlk1</v>
          </cell>
          <cell r="M220">
            <v>2.76273</v>
          </cell>
          <cell r="O220">
            <v>3.15591</v>
          </cell>
        </row>
        <row r="221">
          <cell r="I221" t="str">
            <v>UTIS-4DNGBlk2</v>
          </cell>
          <cell r="M221">
            <v>0.13826</v>
          </cell>
          <cell r="O221">
            <v>0.38798</v>
          </cell>
        </row>
        <row r="222">
          <cell r="I222" t="str">
            <v>UTIS-4DNGBlk3</v>
          </cell>
          <cell r="M222">
            <v>0.1277</v>
          </cell>
          <cell r="O222">
            <v>0.35694</v>
          </cell>
        </row>
        <row r="224">
          <cell r="I224" t="str">
            <v>UTIS-4SNGBlk1</v>
          </cell>
          <cell r="M224">
            <v>0.18268</v>
          </cell>
          <cell r="O224">
            <v>0.18268</v>
          </cell>
        </row>
        <row r="225">
          <cell r="I225" t="str">
            <v>UTIS-4SNGBlk2</v>
          </cell>
          <cell r="M225">
            <v>0.18268</v>
          </cell>
          <cell r="O225">
            <v>0.18268</v>
          </cell>
        </row>
        <row r="226">
          <cell r="I226" t="str">
            <v>UTIS-4SNGBlk3</v>
          </cell>
          <cell r="M226">
            <v>0.18268</v>
          </cell>
          <cell r="O226">
            <v>0.18268</v>
          </cell>
        </row>
        <row r="228">
          <cell r="I228" t="str">
            <v>UTIS-4ComBlk1</v>
          </cell>
          <cell r="M228">
            <v>1.83989</v>
          </cell>
          <cell r="O228">
            <v>1.83989</v>
          </cell>
        </row>
        <row r="229">
          <cell r="I229" t="str">
            <v>UTIS-4ComBlk2</v>
          </cell>
          <cell r="M229">
            <v>1.83989</v>
          </cell>
          <cell r="O229">
            <v>1.83989</v>
          </cell>
        </row>
        <row r="230">
          <cell r="I230" t="str">
            <v>UTIS-4ComBlk3</v>
          </cell>
          <cell r="M230">
            <v>1.83989</v>
          </cell>
          <cell r="O230">
            <v>1.83989</v>
          </cell>
        </row>
        <row r="232">
          <cell r="I232" t="str">
            <v>UTIS-4TotalBlk1</v>
          </cell>
          <cell r="K232">
            <v>4.785299999999999</v>
          </cell>
          <cell r="L232">
            <v>4.785299999999999</v>
          </cell>
          <cell r="M232">
            <v>4.785299999999999</v>
          </cell>
          <cell r="O232">
            <v>5.17848</v>
          </cell>
        </row>
        <row r="233">
          <cell r="I233" t="str">
            <v>UTIS-4TotalBlk2</v>
          </cell>
          <cell r="K233">
            <v>2.16083</v>
          </cell>
          <cell r="L233">
            <v>2.16083</v>
          </cell>
          <cell r="M233">
            <v>2.16083</v>
          </cell>
          <cell r="O233">
            <v>2.4105499999999997</v>
          </cell>
        </row>
        <row r="234">
          <cell r="I234" t="str">
            <v>UTIS-4TotalBlk3</v>
          </cell>
          <cell r="K234">
            <v>2.15027</v>
          </cell>
          <cell r="L234">
            <v>2.15027</v>
          </cell>
          <cell r="M234">
            <v>2.15027</v>
          </cell>
          <cell r="O234">
            <v>2.37951</v>
          </cell>
        </row>
        <row r="237">
          <cell r="I237" t="str">
            <v>UTT-1DNG</v>
          </cell>
          <cell r="M237">
            <v>2.3335</v>
          </cell>
        </row>
        <row r="238">
          <cell r="I238" t="str">
            <v>UTT-1SNG</v>
          </cell>
          <cell r="M238">
            <v>1.23005</v>
          </cell>
        </row>
        <row r="239">
          <cell r="I239" t="str">
            <v>UTT-1Com</v>
          </cell>
          <cell r="M239">
            <v>1.83989</v>
          </cell>
        </row>
        <row r="240">
          <cell r="I240" t="str">
            <v>UTT-1Total</v>
          </cell>
          <cell r="K240">
            <v>5.40344</v>
          </cell>
          <cell r="L240">
            <v>5.40344</v>
          </cell>
          <cell r="M240">
            <v>5.40344</v>
          </cell>
        </row>
        <row r="243">
          <cell r="I243" t="str">
            <v>UTE-1DNG</v>
          </cell>
          <cell r="M243">
            <v>1.66829</v>
          </cell>
          <cell r="O243">
            <v>1.9057114133770112</v>
          </cell>
        </row>
        <row r="244">
          <cell r="I244" t="str">
            <v>UTE-1SNG</v>
          </cell>
          <cell r="M244">
            <v>6.37596</v>
          </cell>
          <cell r="O244">
            <v>6.37596</v>
          </cell>
        </row>
        <row r="245">
          <cell r="I245" t="str">
            <v>UTE-1Com</v>
          </cell>
          <cell r="M245">
            <v>1.83989</v>
          </cell>
          <cell r="O245">
            <v>1.83989</v>
          </cell>
        </row>
        <row r="246">
          <cell r="I246" t="str">
            <v>UTE-1Total</v>
          </cell>
          <cell r="K246">
            <v>9.88414</v>
          </cell>
          <cell r="L246">
            <v>9.88414</v>
          </cell>
          <cell r="M246">
            <v>9.88414</v>
          </cell>
          <cell r="O246">
            <v>10.121561413377012</v>
          </cell>
        </row>
        <row r="249">
          <cell r="I249" t="str">
            <v>UTFT-1DNGBlk1</v>
          </cell>
          <cell r="M249">
            <v>0.17345</v>
          </cell>
          <cell r="O249">
            <v>0.19813440388076567</v>
          </cell>
        </row>
        <row r="250">
          <cell r="I250" t="str">
            <v>UTFT-1DNGBlk2</v>
          </cell>
          <cell r="M250">
            <v>0.16086</v>
          </cell>
          <cell r="O250">
            <v>0.18375266767517998</v>
          </cell>
        </row>
        <row r="251">
          <cell r="I251" t="str">
            <v>UTFT-1DNGBlk3</v>
          </cell>
          <cell r="M251">
            <v>0.10696</v>
          </cell>
          <cell r="O251">
            <v>0.12218193046461054</v>
          </cell>
        </row>
        <row r="252">
          <cell r="I252" t="str">
            <v>UTFT-1DNGBlk4</v>
          </cell>
          <cell r="M252">
            <v>0.02363</v>
          </cell>
          <cell r="O252">
            <v>0.026992885348529796</v>
          </cell>
        </row>
        <row r="254">
          <cell r="I254" t="str">
            <v>UTFT-1DNGYearlyMin</v>
          </cell>
          <cell r="M254">
            <v>20800</v>
          </cell>
          <cell r="O254">
            <v>23800</v>
          </cell>
        </row>
        <row r="257">
          <cell r="I257" t="str">
            <v>UTFT-1LDNGBlk1</v>
          </cell>
          <cell r="M257">
            <v>0</v>
          </cell>
          <cell r="O257">
            <v>0</v>
          </cell>
        </row>
        <row r="258">
          <cell r="I258" t="str">
            <v>UTFT-1LDNGBlk2</v>
          </cell>
          <cell r="M258">
            <v>0</v>
          </cell>
          <cell r="O258">
            <v>0</v>
          </cell>
        </row>
        <row r="259">
          <cell r="I259" t="str">
            <v>UTFT-1LDNGBlk3</v>
          </cell>
          <cell r="M259">
            <v>0</v>
          </cell>
          <cell r="O259">
            <v>0</v>
          </cell>
        </row>
        <row r="260">
          <cell r="I260" t="str">
            <v>UTFT-1LDNGBlk4</v>
          </cell>
          <cell r="M260">
            <v>0</v>
          </cell>
          <cell r="O260">
            <v>0</v>
          </cell>
        </row>
        <row r="262">
          <cell r="I262" t="str">
            <v>UTFT-1LDNGMonthlyMin</v>
          </cell>
          <cell r="M262">
            <v>200000</v>
          </cell>
          <cell r="O262">
            <v>200000</v>
          </cell>
        </row>
        <row r="265">
          <cell r="I265" t="str">
            <v>UTFT-2DNGBlk1</v>
          </cell>
          <cell r="M265">
            <v>0.19352</v>
          </cell>
        </row>
        <row r="266">
          <cell r="I266" t="str">
            <v>UTFT-2DNGBlk2</v>
          </cell>
          <cell r="M266">
            <v>0.17947</v>
          </cell>
        </row>
        <row r="267">
          <cell r="I267" t="str">
            <v>UTFT-2DNGBlk3</v>
          </cell>
          <cell r="M267">
            <v>0.11149</v>
          </cell>
        </row>
        <row r="268">
          <cell r="I268" t="str">
            <v>UTFT-2DNGBlk4</v>
          </cell>
          <cell r="M268">
            <v>0.02464</v>
          </cell>
        </row>
        <row r="270">
          <cell r="I270" t="str">
            <v>UTFT-2CO2Blk1</v>
          </cell>
          <cell r="M270">
            <v>0.00445</v>
          </cell>
        </row>
        <row r="271">
          <cell r="I271" t="str">
            <v>UTFT-2CO2Blk2</v>
          </cell>
          <cell r="M271">
            <v>0.00445</v>
          </cell>
        </row>
        <row r="272">
          <cell r="I272" t="str">
            <v>UTFT-2CO2Blk3</v>
          </cell>
          <cell r="M272">
            <v>0.00445</v>
          </cell>
        </row>
        <row r="273">
          <cell r="I273" t="str">
            <v>UTFT-2CO2Blk4</v>
          </cell>
          <cell r="M273">
            <v>0.00445</v>
          </cell>
        </row>
        <row r="275">
          <cell r="I275" t="str">
            <v>UTFT-2TotalBlk1</v>
          </cell>
          <cell r="K275">
            <v>0.19797</v>
          </cell>
          <cell r="L275">
            <v>0.19797</v>
          </cell>
          <cell r="M275">
            <v>0.19797</v>
          </cell>
        </row>
        <row r="276">
          <cell r="I276" t="str">
            <v>UTFT-2TotalBlk2</v>
          </cell>
          <cell r="K276">
            <v>0.18392</v>
          </cell>
          <cell r="L276">
            <v>0.18392</v>
          </cell>
          <cell r="M276">
            <v>0.18392</v>
          </cell>
        </row>
        <row r="277">
          <cell r="I277" t="str">
            <v>UTFT-2TotalBlk3</v>
          </cell>
          <cell r="K277">
            <v>0.11594</v>
          </cell>
          <cell r="L277">
            <v>0.11594</v>
          </cell>
          <cell r="M277">
            <v>0.11594</v>
          </cell>
        </row>
        <row r="278">
          <cell r="I278" t="str">
            <v>UTFT-2TotalBlk4</v>
          </cell>
          <cell r="M278">
            <v>0.02909</v>
          </cell>
        </row>
        <row r="280">
          <cell r="I280" t="str">
            <v>UTFT-2DNGYearlyMin</v>
          </cell>
          <cell r="M280">
            <v>23200</v>
          </cell>
        </row>
        <row r="283">
          <cell r="I283" t="str">
            <v>UTFT-2CDNGBlk1</v>
          </cell>
          <cell r="M283">
            <v>0.1</v>
          </cell>
          <cell r="O283">
            <v>0.1</v>
          </cell>
        </row>
        <row r="284">
          <cell r="I284" t="str">
            <v>UTFT-2CDNGBlk2</v>
          </cell>
          <cell r="M284">
            <v>0.02</v>
          </cell>
          <cell r="O284">
            <v>0.02</v>
          </cell>
        </row>
        <row r="286">
          <cell r="I286" t="str">
            <v>UTFT-1LDNGMonthlyMin</v>
          </cell>
          <cell r="M286">
            <v>0</v>
          </cell>
          <cell r="O286">
            <v>200000</v>
          </cell>
        </row>
        <row r="289">
          <cell r="I289" t="str">
            <v>UTMTDNG</v>
          </cell>
          <cell r="M289">
            <v>0.29777</v>
          </cell>
          <cell r="O289">
            <v>0.3312110691708377</v>
          </cell>
        </row>
        <row r="290">
          <cell r="I290" t="str">
            <v>UTMTBalancing</v>
          </cell>
          <cell r="M290">
            <v>0.06</v>
          </cell>
          <cell r="O290">
            <v>0.06</v>
          </cell>
        </row>
        <row r="293">
          <cell r="I293" t="str">
            <v>UTITDNGBlk1</v>
          </cell>
          <cell r="M293">
            <v>0.12059</v>
          </cell>
          <cell r="O293">
            <v>0.22797</v>
          </cell>
        </row>
        <row r="294">
          <cell r="I294" t="str">
            <v>UTITDNGBlk2</v>
          </cell>
          <cell r="M294">
            <v>0.11152</v>
          </cell>
          <cell r="O294">
            <v>0.17093</v>
          </cell>
        </row>
        <row r="295">
          <cell r="I295" t="str">
            <v>UTITDNGBlk3</v>
          </cell>
          <cell r="M295">
            <v>0.02465</v>
          </cell>
          <cell r="O295">
            <v>0.13674</v>
          </cell>
        </row>
        <row r="296">
          <cell r="I296" t="str">
            <v>UTITDNGBlk4</v>
          </cell>
          <cell r="M296">
            <v>0.02465</v>
          </cell>
          <cell r="O296">
            <v>0.0547</v>
          </cell>
        </row>
        <row r="298">
          <cell r="I298" t="str">
            <v>UTITCO2Blk1</v>
          </cell>
          <cell r="M298">
            <v>0.0043</v>
          </cell>
          <cell r="O298">
            <v>0.0043</v>
          </cell>
        </row>
        <row r="299">
          <cell r="I299" t="str">
            <v>UTITCO2Blk2</v>
          </cell>
          <cell r="M299">
            <v>0.0043</v>
          </cell>
          <cell r="O299">
            <v>0.0043</v>
          </cell>
        </row>
        <row r="300">
          <cell r="I300" t="str">
            <v>UTITCO2Blk3</v>
          </cell>
          <cell r="M300">
            <v>0.0043</v>
          </cell>
          <cell r="O300">
            <v>0.0043</v>
          </cell>
        </row>
        <row r="301">
          <cell r="I301" t="str">
            <v>UTITCO2Blk4</v>
          </cell>
          <cell r="M301">
            <v>0.0043</v>
          </cell>
          <cell r="O301">
            <v>0.0043</v>
          </cell>
        </row>
        <row r="303">
          <cell r="I303" t="str">
            <v>UTITTotalBlk1</v>
          </cell>
          <cell r="K303">
            <v>0.12489</v>
          </cell>
          <cell r="L303">
            <v>0.12489</v>
          </cell>
          <cell r="M303">
            <v>0.12489</v>
          </cell>
          <cell r="O303">
            <v>0.23227</v>
          </cell>
        </row>
        <row r="304">
          <cell r="I304" t="str">
            <v>UTITTotalBlk2</v>
          </cell>
          <cell r="K304">
            <v>0.11581999999999999</v>
          </cell>
          <cell r="L304">
            <v>0.11582</v>
          </cell>
          <cell r="M304">
            <v>0.11582</v>
          </cell>
          <cell r="O304">
            <v>0.17523</v>
          </cell>
        </row>
        <row r="305">
          <cell r="I305" t="str">
            <v>UTITTotalBlk3</v>
          </cell>
          <cell r="K305">
            <v>0.028949999999999997</v>
          </cell>
          <cell r="L305">
            <v>0.02895</v>
          </cell>
          <cell r="M305">
            <v>0.02895</v>
          </cell>
          <cell r="O305">
            <v>0.14104</v>
          </cell>
        </row>
        <row r="306">
          <cell r="I306" t="str">
            <v>UTITTotalBlk4</v>
          </cell>
          <cell r="M306">
            <v>0.02895</v>
          </cell>
          <cell r="O306">
            <v>0.059</v>
          </cell>
        </row>
        <row r="309">
          <cell r="I309" t="str">
            <v>UTIT-SDNGBlk1</v>
          </cell>
          <cell r="M309">
            <v>2.71593</v>
          </cell>
          <cell r="O309">
            <v>3.10245</v>
          </cell>
        </row>
        <row r="310">
          <cell r="I310" t="str">
            <v>UTIT-SDNGBlk2</v>
          </cell>
          <cell r="M310">
            <v>0.11653</v>
          </cell>
          <cell r="O310">
            <v>0.17093</v>
          </cell>
        </row>
        <row r="311">
          <cell r="I311" t="str">
            <v>UTIT-SDNGBlk3</v>
          </cell>
          <cell r="M311">
            <v>0.10777</v>
          </cell>
          <cell r="O311">
            <v>0.13674</v>
          </cell>
        </row>
        <row r="312">
          <cell r="I312" t="str">
            <v>UTIT-SDNGBlk4</v>
          </cell>
          <cell r="M312">
            <v>0.10777</v>
          </cell>
          <cell r="O312">
            <v>0.0547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8.57421875" style="1" customWidth="1"/>
    <col min="4" max="4" width="12.57421875" style="0" bestFit="1" customWidth="1"/>
    <col min="5" max="5" width="11.8515625" style="0" bestFit="1" customWidth="1"/>
    <col min="6" max="6" width="10.00390625" style="0" bestFit="1" customWidth="1"/>
    <col min="7" max="8" width="0.85546875" style="0" customWidth="1"/>
    <col min="9" max="9" width="8.7109375" style="1" customWidth="1"/>
    <col min="10" max="10" width="9.8515625" style="0" bestFit="1" customWidth="1"/>
    <col min="11" max="12" width="9.7109375" style="0" customWidth="1"/>
    <col min="13" max="14" width="0.85546875" style="0" customWidth="1"/>
    <col min="15" max="16" width="9.7109375" style="0" hidden="1" customWidth="1"/>
    <col min="17" max="18" width="0.85546875" style="0" hidden="1" customWidth="1"/>
    <col min="19" max="20" width="9.28125" style="0" bestFit="1" customWidth="1"/>
    <col min="21" max="21" width="2.8515625" style="0" customWidth="1"/>
    <col min="23" max="23" width="19.57421875" style="1" hidden="1" customWidth="1"/>
    <col min="24" max="24" width="19.140625" style="15" hidden="1" customWidth="1"/>
  </cols>
  <sheetData>
    <row r="1" spans="20:21" ht="15.75">
      <c r="T1" s="70"/>
      <c r="U1" s="71"/>
    </row>
    <row r="2" spans="20:21" ht="15.75">
      <c r="T2" s="70"/>
      <c r="U2" s="71"/>
    </row>
    <row r="3" spans="20:21" ht="15.75">
      <c r="T3" s="70"/>
      <c r="U3" s="71"/>
    </row>
    <row r="4" spans="2:24" ht="12.75">
      <c r="B4" s="90" t="s">
        <v>116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W4" s="3"/>
      <c r="X4" s="3"/>
    </row>
    <row r="5" spans="3:24" ht="12.75">
      <c r="C5" s="4"/>
      <c r="D5" s="5"/>
      <c r="E5" s="4"/>
      <c r="F5" s="4"/>
      <c r="G5" s="4"/>
      <c r="H5" s="4"/>
      <c r="I5" s="4"/>
      <c r="J5" s="5"/>
      <c r="K5" s="4"/>
      <c r="L5" s="4"/>
      <c r="M5" s="4"/>
      <c r="N5" s="4"/>
      <c r="O5" s="3"/>
      <c r="P5" s="3"/>
      <c r="Q5" s="4"/>
      <c r="R5" s="4"/>
      <c r="S5" s="4"/>
      <c r="T5" s="4"/>
      <c r="W5" s="4"/>
      <c r="X5" s="3"/>
    </row>
    <row r="6" spans="3:24" ht="12.75">
      <c r="C6" s="3" t="s">
        <v>106</v>
      </c>
      <c r="D6" s="3" t="s">
        <v>107</v>
      </c>
      <c r="E6" s="3" t="s">
        <v>115</v>
      </c>
      <c r="F6" s="3" t="s">
        <v>108</v>
      </c>
      <c r="G6" s="3"/>
      <c r="H6" s="3"/>
      <c r="I6" s="3" t="s">
        <v>109</v>
      </c>
      <c r="J6" s="3" t="s">
        <v>110</v>
      </c>
      <c r="K6" s="3" t="s">
        <v>111</v>
      </c>
      <c r="L6" s="3" t="s">
        <v>112</v>
      </c>
      <c r="M6" s="3"/>
      <c r="N6" s="3"/>
      <c r="O6" s="3"/>
      <c r="P6" s="3"/>
      <c r="Q6" s="3"/>
      <c r="R6" s="3"/>
      <c r="S6" s="3" t="s">
        <v>113</v>
      </c>
      <c r="T6" s="3" t="s">
        <v>114</v>
      </c>
      <c r="W6" s="3"/>
      <c r="X6" s="3"/>
    </row>
    <row r="7" spans="2:24" ht="12.75">
      <c r="B7" s="91" t="s">
        <v>102</v>
      </c>
      <c r="C7" s="91"/>
      <c r="D7" s="91"/>
      <c r="E7" s="91"/>
      <c r="F7" s="91"/>
      <c r="G7" s="3"/>
      <c r="H7" s="6"/>
      <c r="M7" s="3"/>
      <c r="N7" s="6"/>
      <c r="O7" s="92" t="s">
        <v>0</v>
      </c>
      <c r="P7" s="92"/>
      <c r="Q7" s="3"/>
      <c r="R7" s="6"/>
      <c r="W7" s="5"/>
      <c r="X7" s="5"/>
    </row>
    <row r="8" spans="2:24" ht="13.5" thickBot="1">
      <c r="B8" s="8"/>
      <c r="C8" s="8"/>
      <c r="D8" s="9" t="s">
        <v>1</v>
      </c>
      <c r="E8" s="10">
        <v>39387</v>
      </c>
      <c r="F8" s="8"/>
      <c r="G8" s="11"/>
      <c r="H8" s="12"/>
      <c r="I8" s="93" t="s">
        <v>3</v>
      </c>
      <c r="J8" s="93"/>
      <c r="K8" s="93"/>
      <c r="L8" s="93"/>
      <c r="M8" s="11"/>
      <c r="N8" s="12"/>
      <c r="O8" s="11"/>
      <c r="P8" s="11"/>
      <c r="Q8" s="11"/>
      <c r="R8" s="12"/>
      <c r="S8" s="94" t="s">
        <v>0</v>
      </c>
      <c r="T8" s="94"/>
      <c r="W8" s="13" t="s">
        <v>2</v>
      </c>
      <c r="X8" s="10" t="s">
        <v>2</v>
      </c>
    </row>
    <row r="9" spans="2:24" ht="6.75" customHeight="1">
      <c r="B9" s="5"/>
      <c r="D9" s="3"/>
      <c r="E9" s="3"/>
      <c r="F9" s="3"/>
      <c r="G9" s="3"/>
      <c r="H9" s="6"/>
      <c r="J9" s="3"/>
      <c r="K9" s="3"/>
      <c r="L9" s="3"/>
      <c r="M9" s="3"/>
      <c r="N9" s="6"/>
      <c r="O9" s="3"/>
      <c r="P9" s="3"/>
      <c r="Q9" s="3"/>
      <c r="R9" s="6"/>
      <c r="S9" s="3"/>
      <c r="T9" s="3"/>
      <c r="W9" s="14"/>
      <c r="X9" s="3"/>
    </row>
    <row r="10" spans="1:24" ht="12.75">
      <c r="A10" s="15">
        <v>1</v>
      </c>
      <c r="B10" s="14" t="s">
        <v>4</v>
      </c>
      <c r="D10" s="2"/>
      <c r="E10" s="3"/>
      <c r="F10" s="3"/>
      <c r="G10" s="3"/>
      <c r="H10" s="6"/>
      <c r="I10" s="14" t="s">
        <v>5</v>
      </c>
      <c r="J10" s="2"/>
      <c r="K10" s="3"/>
      <c r="L10" s="3"/>
      <c r="M10" s="3"/>
      <c r="N10" s="6"/>
      <c r="O10" s="3"/>
      <c r="P10" s="3"/>
      <c r="Q10" s="3"/>
      <c r="R10" s="6"/>
      <c r="S10" s="3"/>
      <c r="T10" s="3"/>
      <c r="X10" s="3"/>
    </row>
    <row r="11" spans="1:24" ht="13.5" thickBot="1">
      <c r="A11" s="15">
        <f aca="true" t="shared" si="0" ref="A11:A16">A10+1</f>
        <v>2</v>
      </c>
      <c r="B11" s="2"/>
      <c r="C11" s="13"/>
      <c r="D11" s="13" t="s">
        <v>6</v>
      </c>
      <c r="E11" s="13" t="s">
        <v>7</v>
      </c>
      <c r="F11" s="13" t="s">
        <v>8</v>
      </c>
      <c r="G11" s="16"/>
      <c r="H11" s="6"/>
      <c r="I11" s="13"/>
      <c r="J11" s="13" t="s">
        <v>6</v>
      </c>
      <c r="K11" s="13" t="s">
        <v>7</v>
      </c>
      <c r="L11" s="13" t="s">
        <v>8</v>
      </c>
      <c r="M11" s="16"/>
      <c r="N11" s="6"/>
      <c r="O11" s="13" t="s">
        <v>7</v>
      </c>
      <c r="P11" s="13" t="s">
        <v>8</v>
      </c>
      <c r="Q11" s="16"/>
      <c r="R11" s="6"/>
      <c r="S11" s="13" t="s">
        <v>7</v>
      </c>
      <c r="T11" s="13" t="s">
        <v>8</v>
      </c>
      <c r="X11" s="1"/>
    </row>
    <row r="12" spans="1:24" ht="12.75">
      <c r="A12" s="15">
        <f t="shared" si="0"/>
        <v>3</v>
      </c>
      <c r="B12" s="2"/>
      <c r="C12" s="74" t="s">
        <v>9</v>
      </c>
      <c r="D12" s="75">
        <v>45</v>
      </c>
      <c r="E12" s="16"/>
      <c r="F12" s="16"/>
      <c r="G12" s="16"/>
      <c r="H12" s="6"/>
      <c r="I12" s="74" t="s">
        <v>11</v>
      </c>
      <c r="J12" s="76">
        <v>0</v>
      </c>
      <c r="K12" s="16"/>
      <c r="L12" s="16"/>
      <c r="M12" s="16"/>
      <c r="N12" s="6"/>
      <c r="O12" s="16"/>
      <c r="P12" s="16"/>
      <c r="Q12" s="16"/>
      <c r="R12" s="6"/>
      <c r="S12" s="16"/>
      <c r="T12" s="16"/>
      <c r="W12" s="17"/>
      <c r="X12" s="16"/>
    </row>
    <row r="13" spans="1:24" ht="12.75">
      <c r="A13" s="15">
        <f t="shared" si="0"/>
        <v>4</v>
      </c>
      <c r="B13" s="2"/>
      <c r="C13" s="1" t="s">
        <v>104</v>
      </c>
      <c r="D13" s="16"/>
      <c r="E13" s="19">
        <v>1.65073</v>
      </c>
      <c r="F13" s="19">
        <v>1.95993</v>
      </c>
      <c r="G13" s="16"/>
      <c r="H13" s="6"/>
      <c r="I13" s="1" t="s">
        <v>104</v>
      </c>
      <c r="J13" s="16"/>
      <c r="K13" s="72">
        <v>1.6056</v>
      </c>
      <c r="L13" s="72">
        <v>2.18004</v>
      </c>
      <c r="M13" s="16"/>
      <c r="N13" s="6"/>
      <c r="O13" s="16"/>
      <c r="P13" s="16"/>
      <c r="Q13" s="16"/>
      <c r="R13" s="6"/>
      <c r="S13" s="22">
        <f aca="true" t="shared" si="1" ref="S13:T16">(K13-E13)/E13</f>
        <v>-0.027339419529541543</v>
      </c>
      <c r="T13" s="22">
        <f t="shared" si="1"/>
        <v>0.11230503130213836</v>
      </c>
      <c r="W13" s="17"/>
      <c r="X13" s="26" t="s">
        <v>118</v>
      </c>
    </row>
    <row r="14" spans="1:24" ht="12.75">
      <c r="A14" s="15">
        <f t="shared" si="0"/>
        <v>5</v>
      </c>
      <c r="B14" s="2"/>
      <c r="C14" s="1" t="s">
        <v>117</v>
      </c>
      <c r="D14" s="16"/>
      <c r="E14" s="19">
        <v>0.03791</v>
      </c>
      <c r="F14" s="19">
        <v>0.04501</v>
      </c>
      <c r="G14" s="16"/>
      <c r="H14" s="6"/>
      <c r="I14" s="1" t="s">
        <v>117</v>
      </c>
      <c r="J14" s="16"/>
      <c r="K14" s="19">
        <v>0.03791</v>
      </c>
      <c r="L14" s="19">
        <v>0.04501</v>
      </c>
      <c r="M14" s="16"/>
      <c r="N14" s="6"/>
      <c r="O14" s="16"/>
      <c r="P14" s="16"/>
      <c r="Q14" s="16"/>
      <c r="R14" s="6"/>
      <c r="S14" s="22">
        <f t="shared" si="1"/>
        <v>0</v>
      </c>
      <c r="T14" s="22">
        <f t="shared" si="1"/>
        <v>0</v>
      </c>
      <c r="W14" s="17"/>
      <c r="X14" s="26"/>
    </row>
    <row r="15" spans="1:24" ht="12.75">
      <c r="A15" s="15">
        <f t="shared" si="0"/>
        <v>6</v>
      </c>
      <c r="B15" s="2"/>
      <c r="C15" s="1" t="s">
        <v>105</v>
      </c>
      <c r="D15" s="16"/>
      <c r="E15" s="19">
        <v>0.02526</v>
      </c>
      <c r="F15" s="19">
        <v>0.02526</v>
      </c>
      <c r="G15" s="16"/>
      <c r="H15" s="6"/>
      <c r="I15" s="1" t="s">
        <v>105</v>
      </c>
      <c r="J15" s="16"/>
      <c r="K15" s="72">
        <v>0.02526</v>
      </c>
      <c r="L15" s="72">
        <v>0.02526</v>
      </c>
      <c r="M15" s="16"/>
      <c r="N15" s="6"/>
      <c r="O15" s="16"/>
      <c r="P15" s="16"/>
      <c r="Q15" s="16"/>
      <c r="R15" s="6"/>
      <c r="S15" s="22">
        <f t="shared" si="1"/>
        <v>0</v>
      </c>
      <c r="T15" s="22">
        <f t="shared" si="1"/>
        <v>0</v>
      </c>
      <c r="W15" s="17"/>
      <c r="X15" s="26"/>
    </row>
    <row r="16" spans="1:24" ht="12.75">
      <c r="A16" s="15">
        <f t="shared" si="0"/>
        <v>7</v>
      </c>
      <c r="B16" s="2"/>
      <c r="C16" s="77" t="s">
        <v>9</v>
      </c>
      <c r="D16" s="79">
        <v>45</v>
      </c>
      <c r="E16" s="73">
        <v>1.7139</v>
      </c>
      <c r="F16" s="73">
        <v>2.0302</v>
      </c>
      <c r="G16" s="16"/>
      <c r="H16" s="6"/>
      <c r="I16" s="77" t="s">
        <v>11</v>
      </c>
      <c r="J16" s="78">
        <v>0</v>
      </c>
      <c r="K16" s="73">
        <v>1.66877</v>
      </c>
      <c r="L16" s="73">
        <v>2.25031</v>
      </c>
      <c r="M16" s="16"/>
      <c r="N16" s="6"/>
      <c r="O16" s="16"/>
      <c r="P16" s="16"/>
      <c r="Q16" s="16"/>
      <c r="R16" s="6"/>
      <c r="S16" s="86">
        <f t="shared" si="1"/>
        <v>-0.026331757978878517</v>
      </c>
      <c r="T16" s="86">
        <f t="shared" si="1"/>
        <v>0.1084178898630677</v>
      </c>
      <c r="W16" s="80" t="s">
        <v>10</v>
      </c>
      <c r="X16" s="81"/>
    </row>
    <row r="17" spans="1:24" ht="12.75">
      <c r="A17" s="15"/>
      <c r="B17" s="2"/>
      <c r="D17" s="16"/>
      <c r="E17" s="19"/>
      <c r="F17" s="19"/>
      <c r="G17" s="16"/>
      <c r="H17" s="6"/>
      <c r="I17" s="16"/>
      <c r="J17" s="16"/>
      <c r="K17" s="16"/>
      <c r="L17" s="16"/>
      <c r="M17" s="16"/>
      <c r="N17" s="6"/>
      <c r="O17" s="16"/>
      <c r="P17" s="16"/>
      <c r="Q17" s="16"/>
      <c r="R17" s="6"/>
      <c r="S17" s="16"/>
      <c r="T17" s="16"/>
      <c r="W17" s="17"/>
      <c r="X17" s="26"/>
    </row>
    <row r="18" spans="1:24" ht="12.75">
      <c r="A18" s="15">
        <f>A16+1</f>
        <v>8</v>
      </c>
      <c r="B18" s="2"/>
      <c r="C18" s="74" t="s">
        <v>11</v>
      </c>
      <c r="D18" s="75">
        <v>45</v>
      </c>
      <c r="E18" s="19"/>
      <c r="F18" s="19"/>
      <c r="G18" s="16"/>
      <c r="H18" s="6"/>
      <c r="I18" s="16"/>
      <c r="J18" s="16"/>
      <c r="K18" s="16"/>
      <c r="L18" s="16"/>
      <c r="M18" s="16"/>
      <c r="N18" s="6"/>
      <c r="O18" s="16"/>
      <c r="P18" s="16"/>
      <c r="Q18" s="16"/>
      <c r="R18" s="6"/>
      <c r="S18" s="16"/>
      <c r="T18" s="16"/>
      <c r="W18" s="17"/>
      <c r="X18" s="26"/>
    </row>
    <row r="19" spans="1:24" ht="12.75">
      <c r="A19" s="15">
        <f aca="true" t="shared" si="2" ref="A19:A73">A18+1</f>
        <v>9</v>
      </c>
      <c r="B19" s="2"/>
      <c r="C19" s="1" t="s">
        <v>104</v>
      </c>
      <c r="D19" s="16"/>
      <c r="E19" s="19">
        <v>0.61279</v>
      </c>
      <c r="F19" s="19">
        <v>0.8137</v>
      </c>
      <c r="G19" s="16"/>
      <c r="H19" s="6"/>
      <c r="I19" s="16"/>
      <c r="J19" s="16"/>
      <c r="K19" s="16"/>
      <c r="L19" s="16"/>
      <c r="M19" s="16"/>
      <c r="N19" s="6"/>
      <c r="O19" s="16"/>
      <c r="P19" s="16"/>
      <c r="Q19" s="16"/>
      <c r="R19" s="6"/>
      <c r="S19" s="16"/>
      <c r="T19" s="16"/>
      <c r="W19" s="17"/>
      <c r="X19" s="26" t="s">
        <v>119</v>
      </c>
    </row>
    <row r="20" spans="1:24" ht="12.75">
      <c r="A20" s="15">
        <f t="shared" si="2"/>
        <v>10</v>
      </c>
      <c r="B20" s="2"/>
      <c r="C20" s="1" t="s">
        <v>117</v>
      </c>
      <c r="D20" s="16"/>
      <c r="E20" s="19">
        <v>0.01407</v>
      </c>
      <c r="F20" s="19">
        <v>0.01869</v>
      </c>
      <c r="G20" s="16"/>
      <c r="H20" s="6"/>
      <c r="I20" s="16"/>
      <c r="J20" s="16"/>
      <c r="K20" s="16"/>
      <c r="L20" s="16"/>
      <c r="M20" s="16"/>
      <c r="N20" s="6"/>
      <c r="O20" s="16"/>
      <c r="P20" s="16"/>
      <c r="Q20" s="16"/>
      <c r="R20" s="6"/>
      <c r="S20" s="16"/>
      <c r="T20" s="16"/>
      <c r="W20" s="17"/>
      <c r="X20" s="26"/>
    </row>
    <row r="21" spans="1:24" ht="12.75">
      <c r="A21" s="15">
        <f t="shared" si="2"/>
        <v>11</v>
      </c>
      <c r="B21" s="2"/>
      <c r="C21" s="1" t="s">
        <v>105</v>
      </c>
      <c r="D21" s="16"/>
      <c r="E21" s="19">
        <v>0.02526</v>
      </c>
      <c r="F21" s="19">
        <v>0.02526</v>
      </c>
      <c r="G21" s="16"/>
      <c r="H21" s="6"/>
      <c r="I21" s="16"/>
      <c r="J21" s="16"/>
      <c r="K21" s="16"/>
      <c r="L21" s="16"/>
      <c r="M21" s="16"/>
      <c r="N21" s="6"/>
      <c r="O21" s="16"/>
      <c r="P21" s="16"/>
      <c r="Q21" s="16"/>
      <c r="R21" s="6"/>
      <c r="S21" s="16"/>
      <c r="T21" s="16"/>
      <c r="W21" s="17"/>
      <c r="X21" s="26"/>
    </row>
    <row r="22" spans="1:24" ht="12.75">
      <c r="A22" s="15">
        <f t="shared" si="2"/>
        <v>12</v>
      </c>
      <c r="B22" s="2"/>
      <c r="C22" s="77" t="s">
        <v>11</v>
      </c>
      <c r="D22" s="79">
        <v>45</v>
      </c>
      <c r="E22" s="73">
        <v>0.6521199999999999</v>
      </c>
      <c r="F22" s="73">
        <v>0.8576499999999999</v>
      </c>
      <c r="G22" s="16"/>
      <c r="H22" s="6"/>
      <c r="M22" s="16"/>
      <c r="N22" s="6"/>
      <c r="O22" s="16"/>
      <c r="P22" s="16"/>
      <c r="Q22" s="16"/>
      <c r="R22" s="6"/>
      <c r="S22" s="16"/>
      <c r="T22" s="16"/>
      <c r="W22" s="80" t="s">
        <v>12</v>
      </c>
      <c r="X22" s="81"/>
    </row>
    <row r="23" spans="1:24" ht="12.75">
      <c r="A23" s="15"/>
      <c r="B23" s="2"/>
      <c r="D23" s="15"/>
      <c r="E23" s="19"/>
      <c r="F23" s="19"/>
      <c r="G23" s="19"/>
      <c r="H23" s="6"/>
      <c r="K23" s="19"/>
      <c r="L23" s="19"/>
      <c r="M23" s="19"/>
      <c r="N23" s="6"/>
      <c r="O23" s="19"/>
      <c r="P23" s="19"/>
      <c r="Q23" s="19"/>
      <c r="R23" s="6"/>
      <c r="S23" s="19"/>
      <c r="T23" s="19"/>
      <c r="X23" s="26"/>
    </row>
    <row r="24" spans="1:24" ht="12.75">
      <c r="A24" s="15">
        <f>A22+1</f>
        <v>13</v>
      </c>
      <c r="B24" s="2"/>
      <c r="D24" s="15"/>
      <c r="E24" s="19"/>
      <c r="F24" s="19"/>
      <c r="G24" s="19"/>
      <c r="H24" s="6"/>
      <c r="I24" s="23" t="s">
        <v>13</v>
      </c>
      <c r="K24" s="24">
        <v>6</v>
      </c>
      <c r="L24" s="19"/>
      <c r="M24" s="19"/>
      <c r="N24" s="6"/>
      <c r="O24" s="19"/>
      <c r="P24" s="19"/>
      <c r="Q24" s="19"/>
      <c r="R24" s="6"/>
      <c r="S24" s="22">
        <f>(K24-E25)/E25</f>
        <v>0.2</v>
      </c>
      <c r="T24" s="19"/>
      <c r="X24" s="26"/>
    </row>
    <row r="25" spans="1:24" ht="12.75">
      <c r="A25" s="15">
        <f t="shared" si="2"/>
        <v>14</v>
      </c>
      <c r="B25" s="2"/>
      <c r="C25" s="23" t="s">
        <v>13</v>
      </c>
      <c r="D25" s="15"/>
      <c r="E25" s="24">
        <v>5</v>
      </c>
      <c r="F25" s="19"/>
      <c r="G25" s="19"/>
      <c r="H25" s="6"/>
      <c r="I25" s="23" t="s">
        <v>15</v>
      </c>
      <c r="K25" s="24">
        <v>8</v>
      </c>
      <c r="L25" s="19"/>
      <c r="M25" s="19"/>
      <c r="N25" s="6"/>
      <c r="O25" s="22">
        <f>(K25-E25)/E25</f>
        <v>0.6</v>
      </c>
      <c r="P25" s="22"/>
      <c r="Q25" s="19"/>
      <c r="R25" s="6"/>
      <c r="S25" s="22">
        <f>(K25-E25)/E25</f>
        <v>0.6</v>
      </c>
      <c r="T25" s="19"/>
      <c r="W25" s="18" t="s">
        <v>14</v>
      </c>
      <c r="X25" s="26"/>
    </row>
    <row r="26" spans="1:24" ht="12.75">
      <c r="A26" s="15">
        <f t="shared" si="2"/>
        <v>15</v>
      </c>
      <c r="B26" s="2"/>
      <c r="C26" s="23" t="s">
        <v>15</v>
      </c>
      <c r="D26" s="15"/>
      <c r="E26" s="24">
        <v>21</v>
      </c>
      <c r="F26" s="19"/>
      <c r="G26" s="19"/>
      <c r="H26" s="6"/>
      <c r="I26" s="23" t="s">
        <v>17</v>
      </c>
      <c r="K26" s="24">
        <v>40</v>
      </c>
      <c r="L26" s="19"/>
      <c r="M26" s="19"/>
      <c r="N26" s="6"/>
      <c r="O26" s="22">
        <f>(K26-E26)/E26</f>
        <v>0.9047619047619048</v>
      </c>
      <c r="P26" s="22"/>
      <c r="Q26" s="19"/>
      <c r="R26" s="6"/>
      <c r="S26" s="22">
        <f>(K26-E26)/E26</f>
        <v>0.9047619047619048</v>
      </c>
      <c r="T26" s="19"/>
      <c r="W26" s="18" t="s">
        <v>16</v>
      </c>
      <c r="X26" s="26"/>
    </row>
    <row r="27" spans="1:24" ht="12.75">
      <c r="A27" s="15">
        <f t="shared" si="2"/>
        <v>16</v>
      </c>
      <c r="B27" s="2"/>
      <c r="C27" s="23" t="s">
        <v>17</v>
      </c>
      <c r="D27" s="15"/>
      <c r="E27" s="24">
        <v>55</v>
      </c>
      <c r="F27" s="19"/>
      <c r="G27" s="19"/>
      <c r="H27" s="6"/>
      <c r="I27" s="23" t="s">
        <v>19</v>
      </c>
      <c r="K27" s="24">
        <v>128</v>
      </c>
      <c r="L27" s="19"/>
      <c r="M27" s="19"/>
      <c r="N27" s="6"/>
      <c r="O27" s="22">
        <f>(K27-E27)/E27</f>
        <v>1.3272727272727274</v>
      </c>
      <c r="P27" s="22"/>
      <c r="Q27" s="19"/>
      <c r="R27" s="6"/>
      <c r="S27" s="22">
        <f>(K27-E27)/E27</f>
        <v>1.3272727272727274</v>
      </c>
      <c r="T27" s="19"/>
      <c r="W27" s="18" t="s">
        <v>18</v>
      </c>
      <c r="X27" s="26"/>
    </row>
    <row r="28" spans="1:24" ht="12.75">
      <c r="A28" s="15">
        <f t="shared" si="2"/>
        <v>17</v>
      </c>
      <c r="B28" s="2"/>
      <c r="C28" s="23" t="s">
        <v>19</v>
      </c>
      <c r="D28" s="15"/>
      <c r="E28" s="24">
        <v>244</v>
      </c>
      <c r="F28" s="19"/>
      <c r="G28" s="19"/>
      <c r="H28" s="6"/>
      <c r="I28" s="23" t="s">
        <v>21</v>
      </c>
      <c r="K28" s="24">
        <v>422</v>
      </c>
      <c r="L28" s="19"/>
      <c r="M28" s="19"/>
      <c r="N28" s="6"/>
      <c r="O28" s="22">
        <f>(K28-E28)/E28</f>
        <v>0.7295081967213115</v>
      </c>
      <c r="P28" s="22"/>
      <c r="Q28" s="19"/>
      <c r="R28" s="6"/>
      <c r="S28" s="22">
        <f>(K28-E28)/E28</f>
        <v>0.7295081967213115</v>
      </c>
      <c r="T28" s="19"/>
      <c r="W28" s="18" t="s">
        <v>20</v>
      </c>
      <c r="X28" s="26"/>
    </row>
    <row r="29" spans="1:24" ht="6.75" customHeight="1" thickBot="1">
      <c r="A29" s="15"/>
      <c r="B29" s="11"/>
      <c r="C29" s="25"/>
      <c r="D29" s="11"/>
      <c r="E29" s="11"/>
      <c r="F29" s="11"/>
      <c r="G29" s="11"/>
      <c r="H29" s="12"/>
      <c r="I29" s="25"/>
      <c r="J29" s="11"/>
      <c r="K29" s="11"/>
      <c r="L29" s="11"/>
      <c r="M29" s="19"/>
      <c r="N29" s="6"/>
      <c r="O29" s="22"/>
      <c r="P29" s="22"/>
      <c r="Q29" s="19"/>
      <c r="R29" s="6"/>
      <c r="S29" s="11"/>
      <c r="T29" s="11"/>
      <c r="W29" s="25"/>
      <c r="X29" s="82"/>
    </row>
    <row r="30" spans="1:24" ht="6.75" customHeight="1">
      <c r="A30" s="15"/>
      <c r="B30" s="5"/>
      <c r="D30" s="3"/>
      <c r="E30" s="3"/>
      <c r="F30" s="3"/>
      <c r="G30" s="3"/>
      <c r="H30" s="6"/>
      <c r="J30" s="3"/>
      <c r="K30" s="3"/>
      <c r="L30" s="3"/>
      <c r="M30" s="19"/>
      <c r="N30" s="6"/>
      <c r="O30" s="22"/>
      <c r="P30" s="22"/>
      <c r="Q30" s="19"/>
      <c r="R30" s="6"/>
      <c r="S30" s="3"/>
      <c r="T30" s="3"/>
      <c r="W30" s="14"/>
      <c r="X30" s="3"/>
    </row>
    <row r="31" spans="1:24" ht="12.75">
      <c r="A31" s="15">
        <f>A28+1</f>
        <v>18</v>
      </c>
      <c r="B31" s="14" t="s">
        <v>4</v>
      </c>
      <c r="D31" s="2"/>
      <c r="E31" s="3"/>
      <c r="F31" s="3"/>
      <c r="G31" s="3"/>
      <c r="H31" s="6"/>
      <c r="I31" s="14" t="s">
        <v>22</v>
      </c>
      <c r="J31" s="2"/>
      <c r="K31" s="3"/>
      <c r="L31" s="3"/>
      <c r="M31" s="19"/>
      <c r="N31" s="6"/>
      <c r="O31" s="22"/>
      <c r="P31" s="22"/>
      <c r="Q31" s="19"/>
      <c r="R31" s="6"/>
      <c r="S31" s="3"/>
      <c r="T31" s="3"/>
      <c r="X31" s="3"/>
    </row>
    <row r="32" spans="1:24" ht="13.5" thickBot="1">
      <c r="A32" s="15">
        <f t="shared" si="2"/>
        <v>19</v>
      </c>
      <c r="B32" s="2"/>
      <c r="C32" s="13"/>
      <c r="D32" s="13" t="s">
        <v>6</v>
      </c>
      <c r="E32" s="13" t="s">
        <v>7</v>
      </c>
      <c r="F32" s="13" t="s">
        <v>8</v>
      </c>
      <c r="G32" s="16"/>
      <c r="H32" s="6"/>
      <c r="I32" s="13"/>
      <c r="J32" s="13" t="s">
        <v>6</v>
      </c>
      <c r="K32" s="13" t="s">
        <v>7</v>
      </c>
      <c r="L32" s="13" t="s">
        <v>8</v>
      </c>
      <c r="M32" s="19"/>
      <c r="N32" s="6"/>
      <c r="O32" s="22"/>
      <c r="P32" s="22"/>
      <c r="Q32" s="19"/>
      <c r="R32" s="6"/>
      <c r="S32" s="13" t="s">
        <v>7</v>
      </c>
      <c r="T32" s="13" t="s">
        <v>8</v>
      </c>
      <c r="W32" s="13" t="s">
        <v>2</v>
      </c>
      <c r="X32" s="13"/>
    </row>
    <row r="33" spans="1:24" ht="12.75">
      <c r="A33" s="15">
        <f t="shared" si="2"/>
        <v>20</v>
      </c>
      <c r="B33" s="2"/>
      <c r="C33" s="74" t="s">
        <v>9</v>
      </c>
      <c r="D33" s="75">
        <v>45</v>
      </c>
      <c r="E33" s="16"/>
      <c r="F33" s="16"/>
      <c r="G33" s="16"/>
      <c r="H33" s="6"/>
      <c r="I33" s="74" t="s">
        <v>9</v>
      </c>
      <c r="J33" s="75">
        <v>45</v>
      </c>
      <c r="K33" s="16"/>
      <c r="L33" s="16"/>
      <c r="M33" s="19"/>
      <c r="N33" s="6"/>
      <c r="O33" s="22"/>
      <c r="P33" s="22"/>
      <c r="Q33" s="19"/>
      <c r="R33" s="6"/>
      <c r="S33" s="16"/>
      <c r="T33" s="16"/>
      <c r="W33" s="16"/>
      <c r="X33" s="16"/>
    </row>
    <row r="34" spans="1:24" ht="12.75">
      <c r="A34" s="15">
        <f t="shared" si="2"/>
        <v>21</v>
      </c>
      <c r="B34" s="2"/>
      <c r="C34" s="1" t="s">
        <v>104</v>
      </c>
      <c r="D34" s="16"/>
      <c r="E34" s="19">
        <v>1.65073</v>
      </c>
      <c r="F34" s="19">
        <v>1.95993</v>
      </c>
      <c r="G34" s="16"/>
      <c r="H34" s="6"/>
      <c r="I34" s="1" t="s">
        <v>104</v>
      </c>
      <c r="J34" s="16"/>
      <c r="K34" s="19">
        <v>1.6056</v>
      </c>
      <c r="L34" s="19">
        <v>2.18004</v>
      </c>
      <c r="M34" s="19"/>
      <c r="N34" s="6"/>
      <c r="O34" s="22"/>
      <c r="P34" s="22"/>
      <c r="Q34" s="19"/>
      <c r="R34" s="6"/>
      <c r="S34" s="22">
        <f aca="true" t="shared" si="3" ref="S34:T37">(K34-E34)/E34</f>
        <v>-0.027339419529541543</v>
      </c>
      <c r="T34" s="22">
        <f t="shared" si="3"/>
        <v>0.11230503130213836</v>
      </c>
      <c r="W34" s="18" t="s">
        <v>23</v>
      </c>
      <c r="X34" s="26" t="s">
        <v>120</v>
      </c>
    </row>
    <row r="35" spans="1:24" ht="12.75">
      <c r="A35" s="15">
        <f t="shared" si="2"/>
        <v>22</v>
      </c>
      <c r="B35" s="2"/>
      <c r="C35" s="1" t="s">
        <v>117</v>
      </c>
      <c r="D35" s="16"/>
      <c r="E35" s="19">
        <v>0.03791</v>
      </c>
      <c r="F35" s="19">
        <v>0.04501</v>
      </c>
      <c r="G35" s="16"/>
      <c r="H35" s="6"/>
      <c r="I35" s="1" t="s">
        <v>117</v>
      </c>
      <c r="J35" s="16"/>
      <c r="K35" s="19">
        <v>0.03791</v>
      </c>
      <c r="L35" s="19">
        <v>0.04501</v>
      </c>
      <c r="M35" s="19"/>
      <c r="N35" s="6"/>
      <c r="O35" s="22"/>
      <c r="P35" s="22"/>
      <c r="Q35" s="19"/>
      <c r="R35" s="6"/>
      <c r="S35" s="22">
        <f t="shared" si="3"/>
        <v>0</v>
      </c>
      <c r="T35" s="22">
        <f t="shared" si="3"/>
        <v>0</v>
      </c>
      <c r="W35" s="16"/>
      <c r="X35" s="16"/>
    </row>
    <row r="36" spans="1:24" ht="12.75">
      <c r="A36" s="15">
        <f t="shared" si="2"/>
        <v>23</v>
      </c>
      <c r="B36" s="2"/>
      <c r="C36" s="1" t="s">
        <v>105</v>
      </c>
      <c r="D36" s="16"/>
      <c r="E36" s="19">
        <v>0.02526</v>
      </c>
      <c r="F36" s="19">
        <v>0.02526</v>
      </c>
      <c r="G36" s="16"/>
      <c r="H36" s="6"/>
      <c r="I36" s="1" t="s">
        <v>105</v>
      </c>
      <c r="J36" s="16"/>
      <c r="K36" s="19">
        <v>0.02526</v>
      </c>
      <c r="L36" s="19">
        <v>0.02526</v>
      </c>
      <c r="M36" s="19"/>
      <c r="N36" s="6"/>
      <c r="O36" s="22"/>
      <c r="P36" s="22"/>
      <c r="Q36" s="19"/>
      <c r="R36" s="6"/>
      <c r="S36" s="22">
        <f t="shared" si="3"/>
        <v>0</v>
      </c>
      <c r="T36" s="22">
        <f t="shared" si="3"/>
        <v>0</v>
      </c>
      <c r="W36" s="16"/>
      <c r="X36" s="16"/>
    </row>
    <row r="37" spans="1:24" ht="12.75">
      <c r="A37" s="15">
        <f t="shared" si="2"/>
        <v>24</v>
      </c>
      <c r="B37" s="2"/>
      <c r="C37" s="77" t="s">
        <v>9</v>
      </c>
      <c r="D37" s="79">
        <v>45</v>
      </c>
      <c r="E37" s="73">
        <v>1.7139</v>
      </c>
      <c r="F37" s="73">
        <v>2.0302</v>
      </c>
      <c r="G37" s="16"/>
      <c r="H37" s="6"/>
      <c r="I37" s="77" t="s">
        <v>9</v>
      </c>
      <c r="J37" s="79">
        <v>45</v>
      </c>
      <c r="K37" s="73">
        <v>1.66877</v>
      </c>
      <c r="L37" s="73">
        <v>2.25031</v>
      </c>
      <c r="M37" s="19"/>
      <c r="N37" s="6"/>
      <c r="O37" s="22"/>
      <c r="P37" s="22"/>
      <c r="Q37" s="19"/>
      <c r="R37" s="6"/>
      <c r="S37" s="22">
        <f t="shared" si="3"/>
        <v>-0.026331757978878517</v>
      </c>
      <c r="T37" s="22">
        <f t="shared" si="3"/>
        <v>0.1084178898630677</v>
      </c>
      <c r="W37" s="16"/>
      <c r="X37" s="16"/>
    </row>
    <row r="38" spans="1:24" ht="12.75">
      <c r="A38" s="15"/>
      <c r="B38" s="2"/>
      <c r="D38" s="16"/>
      <c r="E38" s="19"/>
      <c r="F38" s="19"/>
      <c r="G38" s="16"/>
      <c r="H38" s="6"/>
      <c r="J38" s="16"/>
      <c r="K38" s="19"/>
      <c r="L38" s="19"/>
      <c r="M38" s="19"/>
      <c r="N38" s="6"/>
      <c r="O38" s="22"/>
      <c r="P38" s="22"/>
      <c r="Q38" s="19"/>
      <c r="R38" s="6"/>
      <c r="S38" s="16"/>
      <c r="T38" s="16"/>
      <c r="W38" s="16"/>
      <c r="X38" s="16"/>
    </row>
    <row r="39" spans="1:24" ht="12.75">
      <c r="A39" s="15">
        <f>A37+1</f>
        <v>25</v>
      </c>
      <c r="B39" s="2"/>
      <c r="C39" s="74" t="s">
        <v>11</v>
      </c>
      <c r="D39" s="75">
        <v>45</v>
      </c>
      <c r="E39" s="19"/>
      <c r="F39" s="19"/>
      <c r="G39" s="16"/>
      <c r="H39" s="6"/>
      <c r="I39" s="74" t="s">
        <v>25</v>
      </c>
      <c r="J39" s="76">
        <v>155</v>
      </c>
      <c r="K39" s="19"/>
      <c r="L39" s="19"/>
      <c r="M39" s="19"/>
      <c r="N39" s="6"/>
      <c r="O39" s="22"/>
      <c r="P39" s="22"/>
      <c r="Q39" s="19"/>
      <c r="R39" s="6"/>
      <c r="S39" s="16"/>
      <c r="T39" s="16"/>
      <c r="W39" s="16"/>
      <c r="X39" s="16"/>
    </row>
    <row r="40" spans="1:24" ht="12.75">
      <c r="A40" s="15">
        <f t="shared" si="2"/>
        <v>26</v>
      </c>
      <c r="B40" s="2"/>
      <c r="C40" s="1" t="s">
        <v>104</v>
      </c>
      <c r="D40" s="16"/>
      <c r="E40" s="19">
        <v>0.61279</v>
      </c>
      <c r="F40" s="19">
        <v>0.8137</v>
      </c>
      <c r="G40" s="16"/>
      <c r="H40" s="6"/>
      <c r="I40" s="1" t="s">
        <v>104</v>
      </c>
      <c r="J40" s="16"/>
      <c r="K40" s="19">
        <v>0.69363</v>
      </c>
      <c r="L40" s="19">
        <v>1.26807</v>
      </c>
      <c r="M40" s="19"/>
      <c r="N40" s="6"/>
      <c r="O40" s="22"/>
      <c r="P40" s="22"/>
      <c r="Q40" s="19"/>
      <c r="R40" s="6"/>
      <c r="S40" s="22">
        <f aca="true" t="shared" si="4" ref="S40:T43">(K40-E40)/E40</f>
        <v>0.13192121281352506</v>
      </c>
      <c r="T40" s="22">
        <f t="shared" si="4"/>
        <v>0.5583999016836673</v>
      </c>
      <c r="W40" s="18" t="s">
        <v>24</v>
      </c>
      <c r="X40" s="26" t="s">
        <v>121</v>
      </c>
    </row>
    <row r="41" spans="1:24" ht="12.75">
      <c r="A41" s="15">
        <f t="shared" si="2"/>
        <v>27</v>
      </c>
      <c r="B41" s="2"/>
      <c r="C41" s="1" t="s">
        <v>117</v>
      </c>
      <c r="D41" s="16"/>
      <c r="E41" s="19">
        <v>0.01407</v>
      </c>
      <c r="F41" s="19">
        <v>0.01869</v>
      </c>
      <c r="G41" s="16"/>
      <c r="H41" s="6"/>
      <c r="I41" s="1" t="s">
        <v>117</v>
      </c>
      <c r="J41" s="16"/>
      <c r="K41" s="19">
        <v>0.01407</v>
      </c>
      <c r="L41" s="19">
        <v>0.01869</v>
      </c>
      <c r="M41" s="19"/>
      <c r="N41" s="6"/>
      <c r="O41" s="22"/>
      <c r="P41" s="22"/>
      <c r="Q41" s="19"/>
      <c r="R41" s="6"/>
      <c r="S41" s="22">
        <f t="shared" si="4"/>
        <v>0</v>
      </c>
      <c r="T41" s="22">
        <f t="shared" si="4"/>
        <v>0</v>
      </c>
      <c r="W41" s="16"/>
      <c r="X41" s="16"/>
    </row>
    <row r="42" spans="1:24" ht="12.75">
      <c r="A42" s="15">
        <f t="shared" si="2"/>
        <v>28</v>
      </c>
      <c r="B42" s="2"/>
      <c r="C42" s="1" t="s">
        <v>105</v>
      </c>
      <c r="D42" s="16"/>
      <c r="E42" s="19">
        <v>0.02526</v>
      </c>
      <c r="F42" s="19">
        <v>0.02526</v>
      </c>
      <c r="G42" s="16"/>
      <c r="H42" s="6"/>
      <c r="I42" s="1" t="s">
        <v>105</v>
      </c>
      <c r="J42" s="16"/>
      <c r="K42" s="19">
        <v>0.02526</v>
      </c>
      <c r="L42" s="19">
        <v>0.02526</v>
      </c>
      <c r="M42" s="19"/>
      <c r="N42" s="6"/>
      <c r="O42" s="22"/>
      <c r="P42" s="22"/>
      <c r="Q42" s="19"/>
      <c r="R42" s="6"/>
      <c r="S42" s="22">
        <f t="shared" si="4"/>
        <v>0</v>
      </c>
      <c r="T42" s="22">
        <f t="shared" si="4"/>
        <v>0</v>
      </c>
      <c r="W42" s="16"/>
      <c r="X42" s="16"/>
    </row>
    <row r="43" spans="1:24" ht="12.75">
      <c r="A43" s="15">
        <f t="shared" si="2"/>
        <v>29</v>
      </c>
      <c r="B43" s="2"/>
      <c r="C43" s="77" t="s">
        <v>11</v>
      </c>
      <c r="D43" s="79">
        <v>45</v>
      </c>
      <c r="E43" s="73">
        <v>0.6521199999999999</v>
      </c>
      <c r="F43" s="73">
        <v>0.8576499999999999</v>
      </c>
      <c r="G43" s="16"/>
      <c r="H43" s="6"/>
      <c r="I43" s="77" t="s">
        <v>25</v>
      </c>
      <c r="J43" s="78">
        <v>155</v>
      </c>
      <c r="K43" s="73">
        <v>0.73296</v>
      </c>
      <c r="L43" s="73">
        <v>1.3120200000000002</v>
      </c>
      <c r="M43" s="19"/>
      <c r="N43" s="6"/>
      <c r="O43" s="22"/>
      <c r="P43" s="22"/>
      <c r="Q43" s="19"/>
      <c r="R43" s="6"/>
      <c r="S43" s="22">
        <f t="shared" si="4"/>
        <v>0.12396491443292651</v>
      </c>
      <c r="T43" s="22">
        <f t="shared" si="4"/>
        <v>0.5297848772809425</v>
      </c>
      <c r="W43" s="16"/>
      <c r="X43" s="16"/>
    </row>
    <row r="44" spans="1:24" ht="12.75">
      <c r="A44" s="15"/>
      <c r="B44" s="2"/>
      <c r="C44" s="87"/>
      <c r="D44" s="88"/>
      <c r="E44" s="89"/>
      <c r="F44" s="89"/>
      <c r="G44" s="16"/>
      <c r="H44" s="6"/>
      <c r="I44" s="16"/>
      <c r="J44" s="16"/>
      <c r="K44" s="16"/>
      <c r="L44" s="16"/>
      <c r="M44" s="19"/>
      <c r="N44" s="6"/>
      <c r="O44" s="22"/>
      <c r="P44" s="22"/>
      <c r="Q44" s="19"/>
      <c r="R44" s="6"/>
      <c r="S44" s="16"/>
      <c r="T44" s="16"/>
      <c r="W44" s="16"/>
      <c r="X44" s="16"/>
    </row>
    <row r="45" spans="1:24" ht="12.75">
      <c r="A45" s="15">
        <f>A43+1</f>
        <v>30</v>
      </c>
      <c r="B45" s="2"/>
      <c r="C45" s="87"/>
      <c r="D45" s="88"/>
      <c r="E45" s="89"/>
      <c r="F45" s="89"/>
      <c r="G45" s="16"/>
      <c r="H45" s="6"/>
      <c r="I45" s="74" t="s">
        <v>11</v>
      </c>
      <c r="J45" s="75">
        <v>200</v>
      </c>
      <c r="K45" s="19"/>
      <c r="L45" s="19"/>
      <c r="M45" s="19"/>
      <c r="N45" s="6"/>
      <c r="O45" s="22"/>
      <c r="P45" s="22"/>
      <c r="Q45" s="19"/>
      <c r="R45" s="6"/>
      <c r="S45" s="16"/>
      <c r="T45" s="16"/>
      <c r="W45" s="16"/>
      <c r="X45" s="16"/>
    </row>
    <row r="46" spans="1:24" ht="12.75">
      <c r="A46" s="15">
        <f t="shared" si="2"/>
        <v>31</v>
      </c>
      <c r="B46" s="2"/>
      <c r="C46" s="87"/>
      <c r="D46" s="88"/>
      <c r="E46" s="89"/>
      <c r="F46" s="89"/>
      <c r="G46" s="16"/>
      <c r="H46" s="6"/>
      <c r="I46" s="1" t="s">
        <v>104</v>
      </c>
      <c r="J46" s="16"/>
      <c r="K46" s="19">
        <v>0.1864</v>
      </c>
      <c r="L46" s="19">
        <v>0.76084</v>
      </c>
      <c r="M46" s="19"/>
      <c r="N46" s="6"/>
      <c r="O46" s="22"/>
      <c r="P46" s="22"/>
      <c r="Q46" s="19"/>
      <c r="R46" s="6"/>
      <c r="S46" s="26" t="s">
        <v>26</v>
      </c>
      <c r="T46" s="26" t="s">
        <v>26</v>
      </c>
      <c r="W46" s="16"/>
      <c r="X46" s="16"/>
    </row>
    <row r="47" spans="1:24" ht="12.75">
      <c r="A47" s="15">
        <f t="shared" si="2"/>
        <v>32</v>
      </c>
      <c r="B47" s="2"/>
      <c r="C47" s="87"/>
      <c r="D47" s="88"/>
      <c r="E47" s="89"/>
      <c r="F47" s="89"/>
      <c r="G47" s="16"/>
      <c r="H47" s="6"/>
      <c r="I47" s="1" t="s">
        <v>117</v>
      </c>
      <c r="J47" s="16"/>
      <c r="K47" s="19">
        <v>0.01407</v>
      </c>
      <c r="L47" s="19">
        <v>0.01869</v>
      </c>
      <c r="M47" s="19"/>
      <c r="N47" s="6"/>
      <c r="O47" s="22"/>
      <c r="P47" s="22"/>
      <c r="Q47" s="19"/>
      <c r="R47" s="6"/>
      <c r="S47" s="26" t="s">
        <v>26</v>
      </c>
      <c r="T47" s="26" t="s">
        <v>26</v>
      </c>
      <c r="W47" s="16"/>
      <c r="X47" s="16"/>
    </row>
    <row r="48" spans="1:24" ht="12.75">
      <c r="A48" s="15">
        <f t="shared" si="2"/>
        <v>33</v>
      </c>
      <c r="B48" s="2"/>
      <c r="C48" s="87"/>
      <c r="D48" s="88"/>
      <c r="E48" s="89"/>
      <c r="F48" s="89"/>
      <c r="G48" s="16"/>
      <c r="H48" s="6"/>
      <c r="I48" s="1" t="s">
        <v>105</v>
      </c>
      <c r="J48" s="16"/>
      <c r="K48" s="19">
        <v>0.02526</v>
      </c>
      <c r="L48" s="19">
        <v>0.02526</v>
      </c>
      <c r="M48" s="19"/>
      <c r="N48" s="6"/>
      <c r="O48" s="22"/>
      <c r="P48" s="22"/>
      <c r="Q48" s="19"/>
      <c r="R48" s="6"/>
      <c r="S48" s="26" t="s">
        <v>26</v>
      </c>
      <c r="T48" s="26" t="s">
        <v>26</v>
      </c>
      <c r="W48" s="16"/>
      <c r="X48" s="16"/>
    </row>
    <row r="49" spans="1:24" ht="12.75">
      <c r="A49" s="15">
        <f t="shared" si="2"/>
        <v>34</v>
      </c>
      <c r="B49" s="2"/>
      <c r="C49" s="87"/>
      <c r="D49" s="88"/>
      <c r="E49" s="89"/>
      <c r="F49" s="89"/>
      <c r="G49" s="16"/>
      <c r="H49" s="6"/>
      <c r="I49" s="77" t="s">
        <v>11</v>
      </c>
      <c r="J49" s="79">
        <v>200</v>
      </c>
      <c r="K49" s="73">
        <v>0.22573000000000001</v>
      </c>
      <c r="L49" s="73">
        <v>0.8047899999999999</v>
      </c>
      <c r="M49" s="19"/>
      <c r="N49" s="6"/>
      <c r="O49" s="22"/>
      <c r="P49" s="22"/>
      <c r="Q49" s="19"/>
      <c r="R49" s="6"/>
      <c r="S49" s="22"/>
      <c r="T49" s="22"/>
      <c r="W49" s="16"/>
      <c r="X49" s="16"/>
    </row>
    <row r="50" spans="1:24" ht="12.75">
      <c r="A50" s="15"/>
      <c r="B50" s="2"/>
      <c r="D50" s="15"/>
      <c r="E50" s="19"/>
      <c r="F50" s="19"/>
      <c r="G50" s="20"/>
      <c r="H50" s="6"/>
      <c r="J50" s="21"/>
      <c r="K50" s="24"/>
      <c r="L50" s="20"/>
      <c r="M50" s="19"/>
      <c r="N50" s="6"/>
      <c r="O50" s="22"/>
      <c r="P50" s="22"/>
      <c r="Q50" s="19"/>
      <c r="R50" s="6"/>
      <c r="S50" s="24"/>
      <c r="T50" s="20"/>
      <c r="X50" s="26"/>
    </row>
    <row r="51" spans="1:24" ht="12.75">
      <c r="A51" s="15">
        <f>A49+1</f>
        <v>35</v>
      </c>
      <c r="B51" s="2"/>
      <c r="D51" s="15"/>
      <c r="E51" s="19"/>
      <c r="F51" s="19"/>
      <c r="G51" s="19"/>
      <c r="H51" s="6"/>
      <c r="I51" s="23" t="s">
        <v>13</v>
      </c>
      <c r="K51" s="24">
        <v>6</v>
      </c>
      <c r="L51" s="19"/>
      <c r="M51" s="19"/>
      <c r="N51" s="6"/>
      <c r="O51" s="19"/>
      <c r="P51" s="19"/>
      <c r="Q51" s="19"/>
      <c r="R51" s="6"/>
      <c r="S51" s="22">
        <f>(K51-E52)/E52</f>
        <v>0.2</v>
      </c>
      <c r="T51" s="19"/>
      <c r="X51" s="26"/>
    </row>
    <row r="52" spans="1:24" ht="12.75">
      <c r="A52" s="15">
        <f t="shared" si="2"/>
        <v>36</v>
      </c>
      <c r="B52" s="2"/>
      <c r="C52" s="23" t="s">
        <v>13</v>
      </c>
      <c r="D52" s="15"/>
      <c r="E52" s="24">
        <v>5</v>
      </c>
      <c r="F52" s="19"/>
      <c r="G52" s="20"/>
      <c r="H52" s="6"/>
      <c r="I52" s="23" t="s">
        <v>15</v>
      </c>
      <c r="K52" s="24">
        <v>8</v>
      </c>
      <c r="L52" s="20"/>
      <c r="M52" s="19"/>
      <c r="N52" s="6"/>
      <c r="O52" s="22"/>
      <c r="P52" s="22"/>
      <c r="Q52" s="19"/>
      <c r="R52" s="6"/>
      <c r="S52" s="22">
        <f>(K52-E52)/E52</f>
        <v>0.6</v>
      </c>
      <c r="T52" s="20"/>
      <c r="W52" s="18" t="s">
        <v>14</v>
      </c>
      <c r="X52" s="26"/>
    </row>
    <row r="53" spans="1:24" ht="12.75">
      <c r="A53" s="15">
        <f t="shared" si="2"/>
        <v>37</v>
      </c>
      <c r="B53" s="2"/>
      <c r="C53" s="23" t="s">
        <v>15</v>
      </c>
      <c r="D53" s="15"/>
      <c r="E53" s="24">
        <v>21</v>
      </c>
      <c r="F53" s="19"/>
      <c r="G53" s="20"/>
      <c r="H53" s="6"/>
      <c r="I53" s="23" t="s">
        <v>17</v>
      </c>
      <c r="K53" s="24">
        <v>40</v>
      </c>
      <c r="L53" s="20"/>
      <c r="M53" s="19"/>
      <c r="N53" s="6"/>
      <c r="O53" s="22"/>
      <c r="P53" s="22"/>
      <c r="Q53" s="19"/>
      <c r="R53" s="6"/>
      <c r="S53" s="22">
        <f>(K53-E53)/E53</f>
        <v>0.9047619047619048</v>
      </c>
      <c r="T53" s="20"/>
      <c r="W53" s="18" t="s">
        <v>16</v>
      </c>
      <c r="X53" s="26"/>
    </row>
    <row r="54" spans="1:24" ht="12.75">
      <c r="A54" s="15">
        <f t="shared" si="2"/>
        <v>38</v>
      </c>
      <c r="B54" s="2"/>
      <c r="C54" s="23" t="s">
        <v>17</v>
      </c>
      <c r="D54" s="15"/>
      <c r="E54" s="24">
        <v>55</v>
      </c>
      <c r="F54" s="19"/>
      <c r="G54" s="20"/>
      <c r="H54" s="6"/>
      <c r="I54" s="23" t="s">
        <v>19</v>
      </c>
      <c r="K54" s="24">
        <v>128</v>
      </c>
      <c r="L54" s="20"/>
      <c r="M54" s="19"/>
      <c r="N54" s="6"/>
      <c r="O54" s="22"/>
      <c r="P54" s="22"/>
      <c r="Q54" s="19"/>
      <c r="R54" s="6"/>
      <c r="S54" s="22">
        <f>(K54-E54)/E54</f>
        <v>1.3272727272727274</v>
      </c>
      <c r="T54" s="20"/>
      <c r="W54" s="18" t="s">
        <v>18</v>
      </c>
      <c r="X54" s="26"/>
    </row>
    <row r="55" spans="1:24" ht="12.75">
      <c r="A55" s="15">
        <f t="shared" si="2"/>
        <v>39</v>
      </c>
      <c r="B55" s="2"/>
      <c r="C55" s="23" t="s">
        <v>19</v>
      </c>
      <c r="D55" s="15"/>
      <c r="E55" s="24">
        <v>244</v>
      </c>
      <c r="F55" s="19"/>
      <c r="G55" s="19"/>
      <c r="H55" s="6"/>
      <c r="I55" s="23" t="s">
        <v>21</v>
      </c>
      <c r="K55" s="24">
        <v>422</v>
      </c>
      <c r="L55" s="19"/>
      <c r="M55" s="19"/>
      <c r="N55" s="6"/>
      <c r="O55" s="22"/>
      <c r="P55" s="22"/>
      <c r="Q55" s="19"/>
      <c r="R55" s="6"/>
      <c r="S55" s="22">
        <f>(K55-E55)/E55</f>
        <v>0.7295081967213115</v>
      </c>
      <c r="T55" s="19"/>
      <c r="W55" s="18" t="s">
        <v>20</v>
      </c>
      <c r="X55" s="26"/>
    </row>
    <row r="56" spans="1:24" ht="6.75" customHeight="1" thickBot="1">
      <c r="A56" s="15"/>
      <c r="B56" s="11"/>
      <c r="C56" s="25"/>
      <c r="D56" s="11"/>
      <c r="E56" s="11"/>
      <c r="F56" s="11"/>
      <c r="G56" s="11"/>
      <c r="H56" s="12"/>
      <c r="I56" s="25"/>
      <c r="J56" s="11"/>
      <c r="K56" s="11"/>
      <c r="L56" s="11"/>
      <c r="M56" s="11"/>
      <c r="N56" s="12"/>
      <c r="O56" s="11"/>
      <c r="P56" s="11"/>
      <c r="Q56" s="11"/>
      <c r="R56" s="12"/>
      <c r="S56" s="11"/>
      <c r="T56" s="11"/>
      <c r="W56" s="25"/>
      <c r="X56" s="82"/>
    </row>
    <row r="57" spans="1:24" ht="6.75" customHeight="1">
      <c r="A57" s="15"/>
      <c r="B57" s="5"/>
      <c r="D57" s="3"/>
      <c r="E57" s="3"/>
      <c r="F57" s="3"/>
      <c r="G57" s="3"/>
      <c r="H57" s="6"/>
      <c r="J57" s="3"/>
      <c r="K57" s="3"/>
      <c r="L57" s="3"/>
      <c r="M57" s="3"/>
      <c r="N57" s="6"/>
      <c r="O57" s="3"/>
      <c r="P57" s="3"/>
      <c r="Q57" s="3"/>
      <c r="R57" s="6"/>
      <c r="S57" s="3"/>
      <c r="T57" s="3"/>
      <c r="W57" s="14"/>
      <c r="X57" s="3"/>
    </row>
    <row r="58" spans="1:24" ht="12.75">
      <c r="A58" s="15">
        <f>A55+1</f>
        <v>40</v>
      </c>
      <c r="B58" s="27" t="s">
        <v>27</v>
      </c>
      <c r="D58" s="2"/>
      <c r="E58" s="3"/>
      <c r="F58" s="3"/>
      <c r="G58" s="3"/>
      <c r="H58" s="6"/>
      <c r="I58" s="14" t="s">
        <v>28</v>
      </c>
      <c r="J58" s="2"/>
      <c r="K58" s="3"/>
      <c r="L58" s="3"/>
      <c r="M58" s="3"/>
      <c r="N58" s="6"/>
      <c r="O58" s="3"/>
      <c r="P58" s="3"/>
      <c r="Q58" s="3"/>
      <c r="R58" s="6"/>
      <c r="S58" s="3"/>
      <c r="T58" s="3"/>
      <c r="X58" s="3"/>
    </row>
    <row r="59" spans="1:24" ht="13.5" thickBot="1">
      <c r="A59" s="15">
        <f t="shared" si="2"/>
        <v>41</v>
      </c>
      <c r="B59" s="2"/>
      <c r="C59" s="13"/>
      <c r="D59" s="13" t="s">
        <v>6</v>
      </c>
      <c r="E59" s="13" t="s">
        <v>7</v>
      </c>
      <c r="F59" s="13" t="s">
        <v>8</v>
      </c>
      <c r="G59" s="16"/>
      <c r="H59" s="6"/>
      <c r="I59" s="13"/>
      <c r="J59" s="13" t="s">
        <v>6</v>
      </c>
      <c r="K59" s="13" t="s">
        <v>7</v>
      </c>
      <c r="L59" s="13" t="s">
        <v>8</v>
      </c>
      <c r="M59" s="16"/>
      <c r="N59" s="6"/>
      <c r="O59" s="13" t="s">
        <v>7</v>
      </c>
      <c r="P59" s="13" t="s">
        <v>8</v>
      </c>
      <c r="Q59" s="16"/>
      <c r="R59" s="6"/>
      <c r="S59" s="13" t="s">
        <v>7</v>
      </c>
      <c r="T59" s="13" t="s">
        <v>8</v>
      </c>
      <c r="W59" s="28"/>
      <c r="X59" s="13"/>
    </row>
    <row r="60" spans="1:24" ht="12.75">
      <c r="A60" s="15">
        <f t="shared" si="2"/>
        <v>42</v>
      </c>
      <c r="B60" s="2"/>
      <c r="C60" s="74" t="s">
        <v>11</v>
      </c>
      <c r="D60" s="76">
        <v>0</v>
      </c>
      <c r="E60" s="16"/>
      <c r="F60" s="16"/>
      <c r="G60" s="16"/>
      <c r="H60" s="6"/>
      <c r="I60" s="74" t="s">
        <v>11</v>
      </c>
      <c r="J60" s="76">
        <v>0</v>
      </c>
      <c r="K60" s="16"/>
      <c r="L60" s="16"/>
      <c r="M60" s="16"/>
      <c r="N60" s="6"/>
      <c r="O60" s="16"/>
      <c r="P60" s="16"/>
      <c r="Q60" s="16"/>
      <c r="R60" s="6"/>
      <c r="S60" s="16"/>
      <c r="T60" s="16"/>
      <c r="W60" s="17"/>
      <c r="X60" s="16"/>
    </row>
    <row r="61" spans="1:24" ht="12.75">
      <c r="A61" s="15">
        <f t="shared" si="2"/>
        <v>43</v>
      </c>
      <c r="B61" s="2"/>
      <c r="C61" s="1" t="s">
        <v>104</v>
      </c>
      <c r="D61" s="16"/>
      <c r="E61" s="19">
        <v>3.73844</v>
      </c>
      <c r="F61" s="19">
        <v>3.84905</v>
      </c>
      <c r="G61" s="16"/>
      <c r="H61" s="6"/>
      <c r="I61" s="1" t="s">
        <v>104</v>
      </c>
      <c r="J61" s="16"/>
      <c r="K61" s="19">
        <v>3.2112</v>
      </c>
      <c r="L61" s="19">
        <v>4.36008</v>
      </c>
      <c r="M61" s="16"/>
      <c r="N61" s="6"/>
      <c r="O61" s="16"/>
      <c r="P61" s="16"/>
      <c r="Q61" s="16"/>
      <c r="R61" s="6"/>
      <c r="S61" s="22">
        <f aca="true" t="shared" si="5" ref="S61:T64">(K61-E61)/E61</f>
        <v>-0.14103208825071428</v>
      </c>
      <c r="T61" s="22">
        <f t="shared" si="5"/>
        <v>0.13276782582715213</v>
      </c>
      <c r="W61" s="17"/>
      <c r="X61" s="16"/>
    </row>
    <row r="62" spans="1:24" ht="12.75">
      <c r="A62" s="15">
        <f t="shared" si="2"/>
        <v>44</v>
      </c>
      <c r="B62" s="2"/>
      <c r="C62" s="1" t="s">
        <v>117</v>
      </c>
      <c r="D62" s="16"/>
      <c r="E62" s="19">
        <v>0.08586</v>
      </c>
      <c r="F62" s="19">
        <v>0.0884</v>
      </c>
      <c r="G62" s="16"/>
      <c r="H62" s="6"/>
      <c r="I62" s="1" t="s">
        <v>117</v>
      </c>
      <c r="J62" s="16"/>
      <c r="K62" s="19">
        <v>0.08586</v>
      </c>
      <c r="L62" s="19">
        <v>0.0884</v>
      </c>
      <c r="M62" s="16"/>
      <c r="N62" s="6"/>
      <c r="O62" s="16"/>
      <c r="P62" s="16"/>
      <c r="Q62" s="16"/>
      <c r="R62" s="6"/>
      <c r="S62" s="22">
        <f t="shared" si="5"/>
        <v>0</v>
      </c>
      <c r="T62" s="22">
        <f t="shared" si="5"/>
        <v>0</v>
      </c>
      <c r="W62" s="17"/>
      <c r="X62" s="16"/>
    </row>
    <row r="63" spans="1:24" ht="12.75">
      <c r="A63" s="15">
        <f t="shared" si="2"/>
        <v>45</v>
      </c>
      <c r="B63" s="2"/>
      <c r="C63" s="1" t="s">
        <v>105</v>
      </c>
      <c r="D63" s="16"/>
      <c r="E63" s="19">
        <v>0.02526</v>
      </c>
      <c r="F63" s="19">
        <v>0.02526</v>
      </c>
      <c r="G63" s="16"/>
      <c r="H63" s="6"/>
      <c r="I63" s="1" t="s">
        <v>105</v>
      </c>
      <c r="J63" s="16"/>
      <c r="K63" s="19">
        <v>0.02526</v>
      </c>
      <c r="L63" s="19">
        <v>0.02526</v>
      </c>
      <c r="M63" s="16"/>
      <c r="N63" s="6"/>
      <c r="O63" s="16"/>
      <c r="P63" s="16"/>
      <c r="Q63" s="16"/>
      <c r="R63" s="6"/>
      <c r="S63" s="22">
        <f t="shared" si="5"/>
        <v>0</v>
      </c>
      <c r="T63" s="22">
        <f t="shared" si="5"/>
        <v>0</v>
      </c>
      <c r="W63" s="17"/>
      <c r="X63" s="16"/>
    </row>
    <row r="64" spans="1:24" ht="12.75">
      <c r="A64" s="15">
        <f t="shared" si="2"/>
        <v>46</v>
      </c>
      <c r="B64" s="2"/>
      <c r="C64" s="77" t="s">
        <v>11</v>
      </c>
      <c r="D64" s="78">
        <v>0</v>
      </c>
      <c r="E64" s="73">
        <v>3.84956</v>
      </c>
      <c r="F64" s="73">
        <v>3.96271</v>
      </c>
      <c r="G64" s="20"/>
      <c r="H64" s="6"/>
      <c r="I64" s="77" t="s">
        <v>11</v>
      </c>
      <c r="J64" s="78">
        <v>0</v>
      </c>
      <c r="K64" s="73">
        <v>3.3223199999999995</v>
      </c>
      <c r="L64" s="73">
        <v>4.47374</v>
      </c>
      <c r="M64" s="19">
        <v>3.84905</v>
      </c>
      <c r="N64" s="6"/>
      <c r="O64" s="22">
        <f>(K61-E61)/E61</f>
        <v>-0.14103208825071428</v>
      </c>
      <c r="P64" s="22">
        <f>(L61-F61)/F61</f>
        <v>0.13276782582715213</v>
      </c>
      <c r="Q64" s="20"/>
      <c r="R64" s="6"/>
      <c r="S64" s="22">
        <f t="shared" si="5"/>
        <v>-0.13696110724342533</v>
      </c>
      <c r="T64" s="22">
        <f t="shared" si="5"/>
        <v>0.12895972705547473</v>
      </c>
      <c r="W64" s="18" t="s">
        <v>29</v>
      </c>
      <c r="X64" s="26" t="s">
        <v>122</v>
      </c>
    </row>
    <row r="65" spans="1:24" ht="12.75">
      <c r="A65" s="15"/>
      <c r="B65" s="2"/>
      <c r="E65" s="19"/>
      <c r="F65" s="19"/>
      <c r="G65" s="20"/>
      <c r="H65" s="6"/>
      <c r="K65" s="19"/>
      <c r="L65" s="19"/>
      <c r="M65" s="20"/>
      <c r="N65" s="6"/>
      <c r="O65" s="22" t="e">
        <f>(K65-E65)/E65</f>
        <v>#DIV/0!</v>
      </c>
      <c r="P65" s="22" t="e">
        <f>(L65-F65)/F65</f>
        <v>#DIV/0!</v>
      </c>
      <c r="Q65" s="20"/>
      <c r="R65" s="6"/>
      <c r="S65" s="19"/>
      <c r="T65" s="19"/>
      <c r="W65" s="18"/>
      <c r="X65" s="83"/>
    </row>
    <row r="66" spans="1:24" ht="12.75">
      <c r="A66" s="15">
        <f>A64+1</f>
        <v>47</v>
      </c>
      <c r="B66" s="2"/>
      <c r="C66" s="1" t="s">
        <v>30</v>
      </c>
      <c r="D66" s="15"/>
      <c r="E66" s="24">
        <v>7.5</v>
      </c>
      <c r="F66" s="20"/>
      <c r="G66" s="20"/>
      <c r="H66" s="6"/>
      <c r="I66" s="1" t="s">
        <v>30</v>
      </c>
      <c r="K66" s="24">
        <v>7.5</v>
      </c>
      <c r="L66" s="20"/>
      <c r="M66" s="20"/>
      <c r="N66" s="6"/>
      <c r="O66" s="22" t="e">
        <f>(#REF!-E66)/E66</f>
        <v>#REF!</v>
      </c>
      <c r="P66" s="20"/>
      <c r="Q66" s="20"/>
      <c r="R66" s="6"/>
      <c r="S66" s="26" t="s">
        <v>26</v>
      </c>
      <c r="T66" s="20"/>
      <c r="W66" s="18" t="s">
        <v>31</v>
      </c>
      <c r="X66" s="83"/>
    </row>
    <row r="67" spans="1:24" ht="6.75" customHeight="1" thickBot="1">
      <c r="A67" s="15"/>
      <c r="B67" s="11"/>
      <c r="C67" s="25"/>
      <c r="D67" s="11"/>
      <c r="E67" s="11"/>
      <c r="F67" s="11"/>
      <c r="G67" s="11"/>
      <c r="H67" s="12"/>
      <c r="I67" s="25"/>
      <c r="J67" s="11"/>
      <c r="K67" s="11"/>
      <c r="L67" s="11"/>
      <c r="M67" s="11"/>
      <c r="N67" s="12"/>
      <c r="O67" s="11"/>
      <c r="P67" s="11"/>
      <c r="Q67" s="11"/>
      <c r="R67" s="12"/>
      <c r="S67" s="11"/>
      <c r="T67" s="11"/>
      <c r="W67" s="25"/>
      <c r="X67" s="82"/>
    </row>
    <row r="68" spans="1:24" ht="6.75" customHeight="1">
      <c r="A68" s="15"/>
      <c r="B68" s="5"/>
      <c r="D68" s="3"/>
      <c r="E68" s="3"/>
      <c r="F68" s="3"/>
      <c r="G68" s="3"/>
      <c r="H68" s="6"/>
      <c r="J68" s="3"/>
      <c r="K68" s="3"/>
      <c r="L68" s="3"/>
      <c r="M68" s="3"/>
      <c r="N68" s="6"/>
      <c r="O68" s="3"/>
      <c r="P68" s="3"/>
      <c r="Q68" s="3"/>
      <c r="R68" s="6"/>
      <c r="S68" s="3"/>
      <c r="T68" s="3"/>
      <c r="W68" s="14"/>
      <c r="X68" s="3"/>
    </row>
    <row r="69" spans="1:24" ht="12.75">
      <c r="A69" s="15">
        <f>A66+1</f>
        <v>48</v>
      </c>
      <c r="B69" s="14" t="s">
        <v>32</v>
      </c>
      <c r="D69" s="2"/>
      <c r="E69" s="3"/>
      <c r="F69" s="3"/>
      <c r="G69" s="3"/>
      <c r="H69" s="6"/>
      <c r="I69" s="14" t="s">
        <v>33</v>
      </c>
      <c r="J69" s="2"/>
      <c r="K69" s="3"/>
      <c r="L69" s="3"/>
      <c r="M69" s="3"/>
      <c r="N69" s="6"/>
      <c r="O69" s="3"/>
      <c r="P69" s="3"/>
      <c r="Q69" s="3"/>
      <c r="R69" s="6"/>
      <c r="S69" s="3"/>
      <c r="T69" s="3"/>
      <c r="X69" s="3"/>
    </row>
    <row r="70" spans="1:24" ht="13.5" thickBot="1">
      <c r="A70" s="15">
        <f t="shared" si="2"/>
        <v>49</v>
      </c>
      <c r="B70" s="2"/>
      <c r="C70" s="13"/>
      <c r="D70" s="13" t="s">
        <v>6</v>
      </c>
      <c r="E70" s="13" t="s">
        <v>7</v>
      </c>
      <c r="F70" s="13" t="s">
        <v>8</v>
      </c>
      <c r="G70" s="16"/>
      <c r="H70" s="6"/>
      <c r="I70" s="13"/>
      <c r="J70" s="13" t="s">
        <v>6</v>
      </c>
      <c r="K70" s="13" t="s">
        <v>7</v>
      </c>
      <c r="L70" s="13" t="s">
        <v>8</v>
      </c>
      <c r="M70" s="16"/>
      <c r="N70" s="6"/>
      <c r="O70" s="13" t="s">
        <v>7</v>
      </c>
      <c r="P70" s="13" t="s">
        <v>8</v>
      </c>
      <c r="Q70" s="16"/>
      <c r="R70" s="6"/>
      <c r="S70" s="13" t="s">
        <v>7</v>
      </c>
      <c r="T70" s="13" t="s">
        <v>8</v>
      </c>
      <c r="W70" s="28"/>
      <c r="X70" s="13"/>
    </row>
    <row r="71" spans="1:24" ht="12.75">
      <c r="A71" s="15">
        <f t="shared" si="2"/>
        <v>50</v>
      </c>
      <c r="B71" s="2"/>
      <c r="C71" s="1" t="s">
        <v>9</v>
      </c>
      <c r="D71" s="21">
        <v>175</v>
      </c>
      <c r="E71" s="19">
        <v>0.49677</v>
      </c>
      <c r="F71" s="19">
        <v>0.55552</v>
      </c>
      <c r="G71" s="20"/>
      <c r="H71" s="6"/>
      <c r="I71" s="1" t="s">
        <v>9</v>
      </c>
      <c r="J71" s="21">
        <v>200</v>
      </c>
      <c r="K71" s="19">
        <v>0.69012</v>
      </c>
      <c r="L71" s="19">
        <v>0.95938</v>
      </c>
      <c r="M71" s="20"/>
      <c r="N71" s="6"/>
      <c r="O71" s="22">
        <f aca="true" t="shared" si="6" ref="O71:P73">(K71-E71)/E71</f>
        <v>0.3892143245365058</v>
      </c>
      <c r="P71" s="22">
        <f t="shared" si="6"/>
        <v>0.7269945276497696</v>
      </c>
      <c r="Q71" s="20"/>
      <c r="R71" s="6"/>
      <c r="S71" s="22">
        <f aca="true" t="shared" si="7" ref="S71:T73">(K71-E71)/E71</f>
        <v>0.3892143245365058</v>
      </c>
      <c r="T71" s="22">
        <f t="shared" si="7"/>
        <v>0.7269945276497696</v>
      </c>
      <c r="W71" s="29" t="s">
        <v>34</v>
      </c>
      <c r="X71" s="26" t="s">
        <v>123</v>
      </c>
    </row>
    <row r="72" spans="1:24" ht="12.75">
      <c r="A72" s="15">
        <f t="shared" si="2"/>
        <v>51</v>
      </c>
      <c r="B72" s="2"/>
      <c r="C72" s="1" t="s">
        <v>25</v>
      </c>
      <c r="D72" s="21">
        <v>700</v>
      </c>
      <c r="E72" s="19">
        <v>0.43927</v>
      </c>
      <c r="F72" s="19">
        <v>0.50247</v>
      </c>
      <c r="G72" s="19"/>
      <c r="H72" s="6"/>
      <c r="I72" s="1" t="s">
        <v>25</v>
      </c>
      <c r="J72" s="21">
        <v>1800</v>
      </c>
      <c r="K72" s="19">
        <v>0.49824</v>
      </c>
      <c r="L72" s="19">
        <v>0.7675</v>
      </c>
      <c r="M72" s="19"/>
      <c r="N72" s="6"/>
      <c r="O72" s="22">
        <f t="shared" si="6"/>
        <v>0.13424545268286026</v>
      </c>
      <c r="P72" s="22">
        <f t="shared" si="6"/>
        <v>0.5274543753855951</v>
      </c>
      <c r="Q72" s="19"/>
      <c r="R72" s="6"/>
      <c r="S72" s="22">
        <f t="shared" si="7"/>
        <v>0.13424545268286026</v>
      </c>
      <c r="T72" s="22">
        <f t="shared" si="7"/>
        <v>0.5274543753855951</v>
      </c>
      <c r="W72" s="29" t="s">
        <v>35</v>
      </c>
      <c r="X72" s="26" t="s">
        <v>124</v>
      </c>
    </row>
    <row r="73" spans="1:24" ht="12.75">
      <c r="A73" s="15">
        <f t="shared" si="2"/>
        <v>52</v>
      </c>
      <c r="B73" s="2"/>
      <c r="C73" s="1" t="s">
        <v>11</v>
      </c>
      <c r="D73" s="21">
        <v>875</v>
      </c>
      <c r="E73" s="19">
        <v>0.35787</v>
      </c>
      <c r="F73" s="19">
        <v>0.424</v>
      </c>
      <c r="G73" s="19"/>
      <c r="H73" s="6"/>
      <c r="I73" s="1" t="s">
        <v>11</v>
      </c>
      <c r="J73" s="21">
        <v>2000</v>
      </c>
      <c r="K73" s="19">
        <v>0.42149</v>
      </c>
      <c r="L73" s="19">
        <v>0.69075</v>
      </c>
      <c r="M73" s="19"/>
      <c r="N73" s="6"/>
      <c r="O73" s="22">
        <f t="shared" si="6"/>
        <v>0.17777405203006666</v>
      </c>
      <c r="P73" s="22">
        <f t="shared" si="6"/>
        <v>0.629127358490566</v>
      </c>
      <c r="Q73" s="19"/>
      <c r="R73" s="6"/>
      <c r="S73" s="22">
        <f t="shared" si="7"/>
        <v>0.17777405203006666</v>
      </c>
      <c r="T73" s="22">
        <f t="shared" si="7"/>
        <v>0.629127358490566</v>
      </c>
      <c r="W73" s="29" t="s">
        <v>36</v>
      </c>
      <c r="X73" s="26" t="s">
        <v>125</v>
      </c>
    </row>
    <row r="74" spans="1:24" ht="12.75">
      <c r="A74" s="15"/>
      <c r="B74" s="2"/>
      <c r="D74" s="21"/>
      <c r="E74" s="19"/>
      <c r="F74" s="19"/>
      <c r="G74" s="19"/>
      <c r="H74" s="6"/>
      <c r="J74" s="21"/>
      <c r="K74" s="19"/>
      <c r="L74" s="19"/>
      <c r="M74" s="19"/>
      <c r="N74" s="6"/>
      <c r="O74" s="19"/>
      <c r="P74" s="19"/>
      <c r="Q74" s="19"/>
      <c r="R74" s="6"/>
      <c r="S74" s="19"/>
      <c r="T74" s="19"/>
      <c r="W74" s="29"/>
      <c r="X74" s="26"/>
    </row>
    <row r="75" spans="1:24" ht="12.75">
      <c r="A75" s="15">
        <f>A73+1</f>
        <v>53</v>
      </c>
      <c r="B75" s="2"/>
      <c r="D75" s="15"/>
      <c r="E75" s="19"/>
      <c r="F75" s="19"/>
      <c r="G75" s="19"/>
      <c r="H75" s="6"/>
      <c r="I75" s="23" t="s">
        <v>13</v>
      </c>
      <c r="K75" s="24">
        <v>6</v>
      </c>
      <c r="L75" s="19"/>
      <c r="M75" s="19"/>
      <c r="N75" s="6"/>
      <c r="O75" s="19"/>
      <c r="P75" s="19"/>
      <c r="Q75" s="19"/>
      <c r="R75" s="6"/>
      <c r="S75" s="22">
        <f>(K75-E76)/E76</f>
        <v>0.2</v>
      </c>
      <c r="T75" s="19"/>
      <c r="X75" s="26"/>
    </row>
    <row r="76" spans="1:24" ht="12.75">
      <c r="A76" s="15">
        <f>A75+1</f>
        <v>54</v>
      </c>
      <c r="B76" s="2"/>
      <c r="C76" s="23" t="s">
        <v>13</v>
      </c>
      <c r="E76" s="24">
        <v>5</v>
      </c>
      <c r="F76" s="19"/>
      <c r="G76" s="19"/>
      <c r="H76" s="6"/>
      <c r="I76" s="23" t="s">
        <v>15</v>
      </c>
      <c r="K76" s="24">
        <v>8</v>
      </c>
      <c r="L76" s="19"/>
      <c r="M76" s="19"/>
      <c r="N76" s="6"/>
      <c r="O76" s="22">
        <f>(K76-E76)/E76</f>
        <v>0.6</v>
      </c>
      <c r="P76" s="19"/>
      <c r="Q76" s="19"/>
      <c r="R76" s="6"/>
      <c r="S76" s="22">
        <f>(K76-E76)/E76</f>
        <v>0.6</v>
      </c>
      <c r="T76" s="19"/>
      <c r="W76" s="18" t="s">
        <v>14</v>
      </c>
      <c r="X76" s="26"/>
    </row>
    <row r="77" spans="1:24" ht="12.75">
      <c r="A77" s="15">
        <f>A76+1</f>
        <v>55</v>
      </c>
      <c r="B77" s="2"/>
      <c r="C77" s="23" t="s">
        <v>15</v>
      </c>
      <c r="E77" s="24">
        <v>21</v>
      </c>
      <c r="F77" s="19"/>
      <c r="G77" s="19"/>
      <c r="H77" s="6"/>
      <c r="I77" s="23" t="s">
        <v>17</v>
      </c>
      <c r="K77" s="24">
        <v>40</v>
      </c>
      <c r="L77" s="19"/>
      <c r="M77" s="19"/>
      <c r="N77" s="6"/>
      <c r="O77" s="22">
        <f>(K77-E77)/E77</f>
        <v>0.9047619047619048</v>
      </c>
      <c r="P77" s="19"/>
      <c r="Q77" s="19"/>
      <c r="R77" s="6"/>
      <c r="S77" s="22">
        <f>(K77-E77)/E77</f>
        <v>0.9047619047619048</v>
      </c>
      <c r="T77" s="19"/>
      <c r="W77" s="18" t="s">
        <v>16</v>
      </c>
      <c r="X77" s="26"/>
    </row>
    <row r="78" spans="1:24" ht="12.75">
      <c r="A78" s="15">
        <f>A77+1</f>
        <v>56</v>
      </c>
      <c r="B78" s="2"/>
      <c r="C78" s="23" t="s">
        <v>17</v>
      </c>
      <c r="E78" s="24">
        <v>55</v>
      </c>
      <c r="F78" s="19"/>
      <c r="G78" s="19"/>
      <c r="H78" s="6"/>
      <c r="I78" s="23" t="s">
        <v>19</v>
      </c>
      <c r="K78" s="24">
        <v>128</v>
      </c>
      <c r="L78" s="19"/>
      <c r="M78" s="19"/>
      <c r="N78" s="6"/>
      <c r="O78" s="22">
        <f>(K78-E78)/E78</f>
        <v>1.3272727272727274</v>
      </c>
      <c r="P78" s="19"/>
      <c r="Q78" s="19"/>
      <c r="R78" s="6"/>
      <c r="S78" s="22">
        <f>(K78-E78)/E78</f>
        <v>1.3272727272727274</v>
      </c>
      <c r="T78" s="19"/>
      <c r="W78" s="18" t="s">
        <v>18</v>
      </c>
      <c r="X78" s="26"/>
    </row>
    <row r="79" spans="1:24" ht="12.75">
      <c r="A79" s="15">
        <f>A77+1</f>
        <v>56</v>
      </c>
      <c r="B79" s="2"/>
      <c r="C79" s="23" t="s">
        <v>19</v>
      </c>
      <c r="E79" s="24">
        <v>244</v>
      </c>
      <c r="F79" s="19"/>
      <c r="G79" s="19"/>
      <c r="H79" s="6"/>
      <c r="I79" s="23" t="s">
        <v>21</v>
      </c>
      <c r="K79" s="24">
        <v>422</v>
      </c>
      <c r="L79" s="19"/>
      <c r="M79" s="19"/>
      <c r="N79" s="6"/>
      <c r="O79" s="22">
        <f>(K79-E79)/E79</f>
        <v>0.7295081967213115</v>
      </c>
      <c r="P79" s="19"/>
      <c r="Q79" s="19"/>
      <c r="R79" s="6"/>
      <c r="S79" s="22">
        <f>(K79-E79)/E79</f>
        <v>0.7295081967213115</v>
      </c>
      <c r="T79" s="19"/>
      <c r="W79" s="18" t="s">
        <v>20</v>
      </c>
      <c r="X79" s="26"/>
    </row>
    <row r="80" spans="1:24" ht="6.75" customHeight="1" thickBot="1">
      <c r="A80" s="15"/>
      <c r="B80" s="11"/>
      <c r="C80" s="25"/>
      <c r="D80" s="11"/>
      <c r="E80" s="11"/>
      <c r="F80" s="11"/>
      <c r="G80" s="11"/>
      <c r="H80" s="12"/>
      <c r="I80" s="25"/>
      <c r="J80" s="11"/>
      <c r="K80" s="11"/>
      <c r="L80" s="11"/>
      <c r="M80" s="11"/>
      <c r="N80" s="12"/>
      <c r="O80" s="11"/>
      <c r="P80" s="11"/>
      <c r="Q80" s="11"/>
      <c r="R80" s="12"/>
      <c r="S80" s="11"/>
      <c r="T80" s="11"/>
      <c r="W80" s="25"/>
      <c r="X80" s="82"/>
    </row>
    <row r="81" spans="1:24" ht="6.75" customHeight="1">
      <c r="A81" s="15"/>
      <c r="B81" s="5"/>
      <c r="D81" s="3"/>
      <c r="E81" s="3"/>
      <c r="F81" s="3"/>
      <c r="G81" s="3"/>
      <c r="H81" s="6"/>
      <c r="J81" s="3"/>
      <c r="K81" s="3"/>
      <c r="L81" s="3"/>
      <c r="M81" s="3"/>
      <c r="N81" s="6"/>
      <c r="O81" s="3"/>
      <c r="P81" s="3"/>
      <c r="Q81" s="3"/>
      <c r="R81" s="6"/>
      <c r="S81" s="3"/>
      <c r="T81" s="3"/>
      <c r="W81" s="14"/>
      <c r="X81" s="3"/>
    </row>
    <row r="82" spans="1:24" ht="12.75">
      <c r="A82" s="15">
        <f>A79+1</f>
        <v>57</v>
      </c>
      <c r="B82" s="14" t="s">
        <v>37</v>
      </c>
      <c r="D82" s="2"/>
      <c r="E82" s="3"/>
      <c r="F82" s="3"/>
      <c r="G82" s="3"/>
      <c r="H82" s="6"/>
      <c r="I82" s="30" t="s">
        <v>37</v>
      </c>
      <c r="J82" s="31"/>
      <c r="K82" s="32"/>
      <c r="L82" s="32"/>
      <c r="M82" s="3"/>
      <c r="N82" s="6"/>
      <c r="O82" s="3"/>
      <c r="P82" s="3"/>
      <c r="Q82" s="3"/>
      <c r="R82" s="6"/>
      <c r="S82" s="32"/>
      <c r="T82" s="32"/>
      <c r="X82" s="3"/>
    </row>
    <row r="83" spans="1:24" ht="13.5" thickBot="1">
      <c r="A83" s="15">
        <f aca="true" t="shared" si="8" ref="A83:A114">A82+1</f>
        <v>58</v>
      </c>
      <c r="B83" s="2"/>
      <c r="C83" s="13"/>
      <c r="D83" s="13" t="s">
        <v>6</v>
      </c>
      <c r="E83" s="13" t="s">
        <v>38</v>
      </c>
      <c r="F83" s="3"/>
      <c r="G83" s="3"/>
      <c r="H83" s="6"/>
      <c r="I83" s="32"/>
      <c r="J83" s="32"/>
      <c r="K83" s="32"/>
      <c r="L83" s="32"/>
      <c r="M83" s="3"/>
      <c r="N83" s="6"/>
      <c r="O83" s="13" t="s">
        <v>38</v>
      </c>
      <c r="P83" s="3"/>
      <c r="Q83" s="3"/>
      <c r="R83" s="6"/>
      <c r="S83" s="32"/>
      <c r="T83" s="32"/>
      <c r="W83" s="28"/>
      <c r="X83" s="16"/>
    </row>
    <row r="84" spans="1:24" ht="12.75">
      <c r="A84" s="15">
        <f t="shared" si="8"/>
        <v>59</v>
      </c>
      <c r="B84" s="2"/>
      <c r="C84" s="1" t="s">
        <v>11</v>
      </c>
      <c r="D84" s="21">
        <v>0</v>
      </c>
      <c r="E84" s="19">
        <v>0.07523</v>
      </c>
      <c r="F84" s="3"/>
      <c r="G84" s="3"/>
      <c r="H84" s="6"/>
      <c r="I84" s="32"/>
      <c r="J84" s="32"/>
      <c r="K84" s="32"/>
      <c r="L84" s="32"/>
      <c r="M84" s="3"/>
      <c r="N84" s="6"/>
      <c r="O84" s="22">
        <f>(K84-E84)/E84</f>
        <v>-1</v>
      </c>
      <c r="P84" s="3"/>
      <c r="Q84" s="3"/>
      <c r="R84" s="6"/>
      <c r="S84" s="32"/>
      <c r="T84" s="32"/>
      <c r="W84" s="29" t="s">
        <v>39</v>
      </c>
      <c r="X84" s="83"/>
    </row>
    <row r="85" spans="1:24" ht="12.75">
      <c r="A85" s="15">
        <f t="shared" si="8"/>
        <v>60</v>
      </c>
      <c r="B85" s="2"/>
      <c r="D85" s="21"/>
      <c r="E85" s="19"/>
      <c r="F85" s="3"/>
      <c r="G85" s="3"/>
      <c r="H85" s="6"/>
      <c r="I85" s="32"/>
      <c r="J85" s="32"/>
      <c r="K85" s="32"/>
      <c r="L85" s="32"/>
      <c r="M85" s="3"/>
      <c r="N85" s="6"/>
      <c r="O85" s="20"/>
      <c r="P85" s="3"/>
      <c r="Q85" s="3"/>
      <c r="R85" s="6"/>
      <c r="S85" s="32"/>
      <c r="T85" s="32"/>
      <c r="W85" s="29"/>
      <c r="X85" s="83"/>
    </row>
    <row r="86" spans="1:24" ht="12.75">
      <c r="A86" s="15">
        <f t="shared" si="8"/>
        <v>61</v>
      </c>
      <c r="B86" s="2"/>
      <c r="C86" s="23" t="s">
        <v>40</v>
      </c>
      <c r="D86" s="21"/>
      <c r="E86" s="24">
        <v>43.38</v>
      </c>
      <c r="F86" s="3"/>
      <c r="G86" s="3"/>
      <c r="H86" s="6"/>
      <c r="I86" s="32"/>
      <c r="J86" s="32"/>
      <c r="K86" s="32"/>
      <c r="L86" s="32"/>
      <c r="M86" s="3"/>
      <c r="N86" s="6"/>
      <c r="O86" s="22">
        <f>(K86-E86)/E86</f>
        <v>-1</v>
      </c>
      <c r="P86" s="3"/>
      <c r="Q86" s="3"/>
      <c r="R86" s="6"/>
      <c r="S86" s="32"/>
      <c r="T86" s="32"/>
      <c r="W86" s="18" t="s">
        <v>41</v>
      </c>
      <c r="X86" s="83"/>
    </row>
    <row r="87" spans="1:24" ht="6.75" customHeight="1" thickBot="1">
      <c r="A87" s="15"/>
      <c r="B87" s="11"/>
      <c r="C87" s="25"/>
      <c r="D87" s="11"/>
      <c r="E87" s="11"/>
      <c r="F87" s="11"/>
      <c r="G87" s="11"/>
      <c r="H87" s="12"/>
      <c r="I87" s="25"/>
      <c r="J87" s="11"/>
      <c r="K87" s="11"/>
      <c r="L87" s="11"/>
      <c r="M87" s="11"/>
      <c r="N87" s="12"/>
      <c r="O87" s="11"/>
      <c r="P87" s="11"/>
      <c r="Q87" s="11"/>
      <c r="R87" s="12"/>
      <c r="S87" s="11"/>
      <c r="T87" s="11"/>
      <c r="W87" s="25"/>
      <c r="X87" s="82"/>
    </row>
    <row r="88" spans="1:24" ht="6.75" customHeight="1">
      <c r="A88" s="15"/>
      <c r="B88" s="5"/>
      <c r="D88" s="3"/>
      <c r="E88" s="3"/>
      <c r="F88" s="3"/>
      <c r="G88" s="3"/>
      <c r="H88" s="6"/>
      <c r="J88" s="3"/>
      <c r="K88" s="3"/>
      <c r="L88" s="3"/>
      <c r="M88" s="3"/>
      <c r="N88" s="6"/>
      <c r="O88" s="3"/>
      <c r="P88" s="3"/>
      <c r="Q88" s="3"/>
      <c r="R88" s="6"/>
      <c r="S88" s="3"/>
      <c r="T88" s="3"/>
      <c r="W88" s="14"/>
      <c r="X88" s="3"/>
    </row>
    <row r="89" spans="1:24" ht="12.75">
      <c r="A89" s="15">
        <f>A86+1</f>
        <v>62</v>
      </c>
      <c r="B89" s="14" t="s">
        <v>42</v>
      </c>
      <c r="C89" s="37"/>
      <c r="D89" s="38"/>
      <c r="E89" s="3"/>
      <c r="F89" s="39"/>
      <c r="G89" s="39"/>
      <c r="H89" s="6"/>
      <c r="I89" s="30" t="s">
        <v>42</v>
      </c>
      <c r="J89" s="40"/>
      <c r="K89" s="32"/>
      <c r="L89" s="41"/>
      <c r="M89" s="39"/>
      <c r="N89" s="6"/>
      <c r="O89" s="3"/>
      <c r="P89" s="39"/>
      <c r="Q89" s="39"/>
      <c r="R89" s="6"/>
      <c r="S89" s="32"/>
      <c r="T89" s="41"/>
      <c r="W89" s="37"/>
      <c r="X89" s="3"/>
    </row>
    <row r="90" spans="1:24" ht="13.5" thickBot="1">
      <c r="A90" s="15">
        <f t="shared" si="8"/>
        <v>63</v>
      </c>
      <c r="B90" s="42"/>
      <c r="C90" s="13"/>
      <c r="D90" s="13" t="s">
        <v>6</v>
      </c>
      <c r="E90" s="13" t="s">
        <v>38</v>
      </c>
      <c r="F90" s="39"/>
      <c r="G90" s="39"/>
      <c r="H90" s="6"/>
      <c r="I90" s="41"/>
      <c r="J90" s="41"/>
      <c r="K90" s="41"/>
      <c r="L90" s="41"/>
      <c r="M90" s="39"/>
      <c r="N90" s="6"/>
      <c r="O90" s="13" t="s">
        <v>38</v>
      </c>
      <c r="P90" s="39"/>
      <c r="Q90" s="39"/>
      <c r="R90" s="6"/>
      <c r="S90" s="41"/>
      <c r="T90" s="41"/>
      <c r="W90" s="28"/>
      <c r="X90" s="16"/>
    </row>
    <row r="91" spans="1:24" ht="12.75">
      <c r="A91" s="15">
        <f t="shared" si="8"/>
        <v>64</v>
      </c>
      <c r="B91" s="42"/>
      <c r="C91" s="37" t="s">
        <v>9</v>
      </c>
      <c r="D91" s="43">
        <v>10000</v>
      </c>
      <c r="E91" s="19">
        <v>0.32237</v>
      </c>
      <c r="F91" s="39"/>
      <c r="G91" s="39"/>
      <c r="H91" s="6"/>
      <c r="I91" s="41"/>
      <c r="J91" s="41"/>
      <c r="K91" s="41"/>
      <c r="L91" s="41"/>
      <c r="M91" s="39"/>
      <c r="N91" s="6"/>
      <c r="O91" s="22">
        <f>(K91-E91)/E91</f>
        <v>-1</v>
      </c>
      <c r="P91" s="39"/>
      <c r="Q91" s="39"/>
      <c r="R91" s="6"/>
      <c r="S91" s="41"/>
      <c r="T91" s="41"/>
      <c r="W91" s="18" t="s">
        <v>43</v>
      </c>
      <c r="X91" s="84"/>
    </row>
    <row r="92" spans="1:24" ht="12.75">
      <c r="A92" s="15">
        <f t="shared" si="8"/>
        <v>65</v>
      </c>
      <c r="B92" s="42"/>
      <c r="C92" s="37" t="s">
        <v>11</v>
      </c>
      <c r="D92" s="43">
        <v>10000</v>
      </c>
      <c r="E92" s="19">
        <v>0.31041</v>
      </c>
      <c r="F92" s="39"/>
      <c r="G92" s="39"/>
      <c r="H92" s="6"/>
      <c r="I92" s="41"/>
      <c r="J92" s="41"/>
      <c r="K92" s="41"/>
      <c r="L92" s="41"/>
      <c r="M92" s="39"/>
      <c r="N92" s="6"/>
      <c r="O92" s="22">
        <f>(K92-E92)/E92</f>
        <v>-1</v>
      </c>
      <c r="P92" s="39"/>
      <c r="Q92" s="39"/>
      <c r="R92" s="6"/>
      <c r="S92" s="33"/>
      <c r="T92" s="41"/>
      <c r="W92" s="18" t="s">
        <v>44</v>
      </c>
      <c r="X92" s="85"/>
    </row>
    <row r="93" spans="1:24" ht="12.75">
      <c r="A93" s="15">
        <f t="shared" si="8"/>
        <v>66</v>
      </c>
      <c r="B93" s="42"/>
      <c r="C93" s="37"/>
      <c r="D93" s="43"/>
      <c r="E93" s="19"/>
      <c r="F93" s="39"/>
      <c r="G93" s="39"/>
      <c r="H93" s="6"/>
      <c r="I93" s="33"/>
      <c r="J93" s="34"/>
      <c r="K93" s="45"/>
      <c r="L93" s="41"/>
      <c r="M93" s="39"/>
      <c r="N93" s="6"/>
      <c r="O93" s="39"/>
      <c r="P93" s="39"/>
      <c r="Q93" s="39"/>
      <c r="R93" s="6"/>
      <c r="S93" s="45"/>
      <c r="T93" s="41"/>
      <c r="W93" s="44"/>
      <c r="X93" s="85"/>
    </row>
    <row r="94" spans="1:24" ht="12.75">
      <c r="A94" s="15">
        <f t="shared" si="8"/>
        <v>67</v>
      </c>
      <c r="B94" s="42"/>
      <c r="C94" s="23" t="s">
        <v>13</v>
      </c>
      <c r="E94" s="24">
        <v>5</v>
      </c>
      <c r="F94" s="19"/>
      <c r="G94" s="19"/>
      <c r="H94" s="6"/>
      <c r="I94" s="33"/>
      <c r="J94" s="34"/>
      <c r="K94" s="46"/>
      <c r="L94" s="35"/>
      <c r="M94" s="19"/>
      <c r="N94" s="6"/>
      <c r="O94" s="22">
        <f>(K94-E94)/E94</f>
        <v>-1</v>
      </c>
      <c r="P94" s="39"/>
      <c r="Q94" s="19"/>
      <c r="R94" s="6"/>
      <c r="S94" s="46"/>
      <c r="T94" s="35"/>
      <c r="W94" s="18" t="s">
        <v>14</v>
      </c>
      <c r="X94" s="26"/>
    </row>
    <row r="95" spans="1:24" ht="12.75">
      <c r="A95" s="15">
        <f t="shared" si="8"/>
        <v>68</v>
      </c>
      <c r="B95" s="42"/>
      <c r="C95" s="23" t="s">
        <v>15</v>
      </c>
      <c r="E95" s="24">
        <v>21</v>
      </c>
      <c r="F95" s="19"/>
      <c r="G95" s="19"/>
      <c r="H95" s="6"/>
      <c r="I95" s="33"/>
      <c r="J95" s="34"/>
      <c r="K95" s="46"/>
      <c r="L95" s="35"/>
      <c r="M95" s="19"/>
      <c r="N95" s="6"/>
      <c r="O95" s="22"/>
      <c r="P95" s="39"/>
      <c r="Q95" s="19"/>
      <c r="R95" s="6"/>
      <c r="S95" s="46"/>
      <c r="T95" s="35"/>
      <c r="W95" s="18" t="s">
        <v>16</v>
      </c>
      <c r="X95" s="26"/>
    </row>
    <row r="96" spans="1:24" ht="12.75">
      <c r="A96" s="15">
        <f t="shared" si="8"/>
        <v>69</v>
      </c>
      <c r="B96" s="42"/>
      <c r="C96" s="23" t="s">
        <v>17</v>
      </c>
      <c r="E96" s="24">
        <v>55</v>
      </c>
      <c r="F96" s="19"/>
      <c r="G96" s="19"/>
      <c r="H96" s="6"/>
      <c r="I96" s="36"/>
      <c r="J96" s="47"/>
      <c r="K96" s="46"/>
      <c r="L96" s="35"/>
      <c r="M96" s="19"/>
      <c r="N96" s="6"/>
      <c r="O96" s="22">
        <f>(K96-E95)/E95</f>
        <v>-1</v>
      </c>
      <c r="P96" s="39"/>
      <c r="Q96" s="19"/>
      <c r="R96" s="6"/>
      <c r="S96" s="46"/>
      <c r="T96" s="35"/>
      <c r="W96" s="18" t="s">
        <v>18</v>
      </c>
      <c r="X96" s="26"/>
    </row>
    <row r="97" spans="1:24" ht="12.75">
      <c r="A97" s="15">
        <f t="shared" si="8"/>
        <v>70</v>
      </c>
      <c r="B97" s="42"/>
      <c r="C97" s="23" t="s">
        <v>19</v>
      </c>
      <c r="E97" s="24">
        <v>244</v>
      </c>
      <c r="F97" s="19"/>
      <c r="G97" s="19"/>
      <c r="H97" s="6"/>
      <c r="I97" s="36"/>
      <c r="J97" s="47"/>
      <c r="K97" s="46"/>
      <c r="L97" s="35"/>
      <c r="M97" s="19"/>
      <c r="N97" s="6"/>
      <c r="O97" s="22">
        <f>(K97-E96)/E96</f>
        <v>-1</v>
      </c>
      <c r="P97" s="39"/>
      <c r="Q97" s="19"/>
      <c r="R97" s="6"/>
      <c r="S97" s="46"/>
      <c r="T97" s="35"/>
      <c r="W97" s="18" t="s">
        <v>20</v>
      </c>
      <c r="X97" s="26"/>
    </row>
    <row r="98" spans="1:24" ht="6.75" customHeight="1" thickBot="1">
      <c r="A98" s="15"/>
      <c r="B98" s="11"/>
      <c r="C98" s="25"/>
      <c r="D98" s="11"/>
      <c r="E98" s="11"/>
      <c r="F98" s="11"/>
      <c r="G98" s="11"/>
      <c r="H98" s="12"/>
      <c r="I98" s="11"/>
      <c r="J98" s="11"/>
      <c r="K98" s="11"/>
      <c r="L98" s="11"/>
      <c r="M98" s="11"/>
      <c r="N98" s="12"/>
      <c r="O98" s="11"/>
      <c r="P98" s="11"/>
      <c r="Q98" s="11"/>
      <c r="R98" s="12"/>
      <c r="S98" s="11"/>
      <c r="T98" s="11"/>
      <c r="W98" s="25"/>
      <c r="X98" s="82"/>
    </row>
    <row r="99" spans="1:24" ht="6.75" customHeight="1">
      <c r="A99" s="15"/>
      <c r="B99" s="5"/>
      <c r="D99" s="3"/>
      <c r="E99" s="3"/>
      <c r="F99" s="3"/>
      <c r="G99" s="3"/>
      <c r="H99" s="6"/>
      <c r="J99" s="3"/>
      <c r="K99" s="3"/>
      <c r="L99" s="3"/>
      <c r="M99" s="3"/>
      <c r="N99" s="6"/>
      <c r="O99" s="3"/>
      <c r="P99" s="3"/>
      <c r="Q99" s="3"/>
      <c r="R99" s="6"/>
      <c r="S99" s="3"/>
      <c r="T99" s="3"/>
      <c r="W99" s="14"/>
      <c r="X99" s="3"/>
    </row>
    <row r="100" spans="1:24" ht="12.75">
      <c r="A100" s="15">
        <f>A97+1</f>
        <v>71</v>
      </c>
      <c r="B100" s="14" t="s">
        <v>45</v>
      </c>
      <c r="D100" s="2"/>
      <c r="E100" s="3"/>
      <c r="F100" s="3"/>
      <c r="G100" s="3"/>
      <c r="H100" s="6"/>
      <c r="I100" s="14" t="s">
        <v>46</v>
      </c>
      <c r="J100" s="2"/>
      <c r="K100" s="3"/>
      <c r="L100" s="3"/>
      <c r="M100" s="3"/>
      <c r="N100" s="6"/>
      <c r="O100" s="3"/>
      <c r="P100" s="3"/>
      <c r="Q100" s="3"/>
      <c r="R100" s="6"/>
      <c r="S100" s="3"/>
      <c r="T100" s="3"/>
      <c r="X100" s="3"/>
    </row>
    <row r="101" spans="1:24" ht="13.5" thickBot="1">
      <c r="A101" s="15">
        <f t="shared" si="8"/>
        <v>72</v>
      </c>
      <c r="B101" s="2"/>
      <c r="C101" s="25"/>
      <c r="D101" s="13" t="s">
        <v>6</v>
      </c>
      <c r="E101" s="13" t="s">
        <v>38</v>
      </c>
      <c r="F101" s="3"/>
      <c r="G101" s="3"/>
      <c r="H101" s="6"/>
      <c r="I101" s="25"/>
      <c r="J101" s="13" t="s">
        <v>6</v>
      </c>
      <c r="K101" s="13" t="s">
        <v>38</v>
      </c>
      <c r="L101" s="3"/>
      <c r="M101" s="3"/>
      <c r="N101" s="6"/>
      <c r="O101" s="13" t="s">
        <v>38</v>
      </c>
      <c r="P101" s="3"/>
      <c r="Q101" s="3"/>
      <c r="R101" s="6"/>
      <c r="S101" s="13" t="s">
        <v>38</v>
      </c>
      <c r="T101" s="3"/>
      <c r="W101" s="28"/>
      <c r="X101" s="16"/>
    </row>
    <row r="102" spans="1:24" ht="12.75">
      <c r="A102" s="15">
        <f t="shared" si="8"/>
        <v>73</v>
      </c>
      <c r="B102" s="2"/>
      <c r="C102" s="1" t="s">
        <v>11</v>
      </c>
      <c r="D102" s="21">
        <v>0</v>
      </c>
      <c r="E102" s="19">
        <v>2.5567</v>
      </c>
      <c r="F102" s="3"/>
      <c r="G102" s="3"/>
      <c r="H102" s="6"/>
      <c r="I102" s="1" t="s">
        <v>11</v>
      </c>
      <c r="J102" s="21">
        <v>0</v>
      </c>
      <c r="K102" s="19">
        <v>2.9205548019714827</v>
      </c>
      <c r="L102" s="3"/>
      <c r="M102" s="3"/>
      <c r="N102" s="6"/>
      <c r="O102" s="22">
        <f>(K102-E102)/E102</f>
        <v>0.1423142339623274</v>
      </c>
      <c r="P102" s="3"/>
      <c r="Q102" s="3"/>
      <c r="R102" s="6"/>
      <c r="S102" s="22">
        <f>(K102-E102)/E102</f>
        <v>0.1423142339623274</v>
      </c>
      <c r="T102" s="22"/>
      <c r="W102" s="29" t="s">
        <v>47</v>
      </c>
      <c r="X102" s="83"/>
    </row>
    <row r="103" spans="1:24" ht="6.75" customHeight="1" thickBot="1">
      <c r="A103" s="15"/>
      <c r="B103" s="11"/>
      <c r="C103" s="25"/>
      <c r="D103" s="11"/>
      <c r="E103" s="11"/>
      <c r="F103" s="11"/>
      <c r="G103" s="11"/>
      <c r="H103" s="12"/>
      <c r="I103" s="25"/>
      <c r="J103" s="11"/>
      <c r="K103" s="11"/>
      <c r="L103" s="11"/>
      <c r="M103" s="11"/>
      <c r="N103" s="12"/>
      <c r="O103" s="11"/>
      <c r="P103" s="11"/>
      <c r="Q103" s="11"/>
      <c r="R103" s="12"/>
      <c r="S103" s="11"/>
      <c r="T103" s="11"/>
      <c r="W103" s="25"/>
      <c r="X103" s="82"/>
    </row>
    <row r="104" spans="1:24" ht="6.75" customHeight="1">
      <c r="A104" s="15"/>
      <c r="B104" s="5"/>
      <c r="D104" s="3"/>
      <c r="E104" s="3"/>
      <c r="F104" s="3"/>
      <c r="G104" s="3"/>
      <c r="H104" s="6"/>
      <c r="J104" s="3"/>
      <c r="K104" s="3"/>
      <c r="L104" s="3"/>
      <c r="M104" s="3"/>
      <c r="N104" s="6"/>
      <c r="O104" s="3"/>
      <c r="P104" s="3"/>
      <c r="Q104" s="3"/>
      <c r="R104" s="6"/>
      <c r="S104" s="3"/>
      <c r="T104" s="3"/>
      <c r="W104" s="14"/>
      <c r="X104" s="3"/>
    </row>
    <row r="105" spans="1:24" ht="12.75">
      <c r="A105" s="15">
        <f>A102+1</f>
        <v>74</v>
      </c>
      <c r="B105" s="14" t="s">
        <v>48</v>
      </c>
      <c r="D105" s="2"/>
      <c r="E105" s="3"/>
      <c r="F105" s="3"/>
      <c r="G105" s="3"/>
      <c r="H105" s="6"/>
      <c r="I105" s="14" t="s">
        <v>49</v>
      </c>
      <c r="J105" s="2"/>
      <c r="K105" s="3"/>
      <c r="L105" s="3"/>
      <c r="M105" s="3"/>
      <c r="N105" s="6"/>
      <c r="O105" s="3"/>
      <c r="P105" s="3"/>
      <c r="Q105" s="3"/>
      <c r="R105" s="6"/>
      <c r="S105" s="3"/>
      <c r="T105" s="3"/>
      <c r="X105" s="3"/>
    </row>
    <row r="106" spans="1:24" ht="13.5" thickBot="1">
      <c r="A106" s="15">
        <f t="shared" si="8"/>
        <v>75</v>
      </c>
      <c r="B106" s="2"/>
      <c r="C106" s="13"/>
      <c r="D106" s="13" t="s">
        <v>6</v>
      </c>
      <c r="E106" s="13" t="s">
        <v>38</v>
      </c>
      <c r="F106" s="3"/>
      <c r="G106" s="3"/>
      <c r="H106" s="6"/>
      <c r="I106" s="13"/>
      <c r="J106" s="13" t="s">
        <v>6</v>
      </c>
      <c r="K106" s="13" t="s">
        <v>38</v>
      </c>
      <c r="L106" s="3"/>
      <c r="M106" s="3"/>
      <c r="N106" s="6"/>
      <c r="O106" s="13" t="s">
        <v>38</v>
      </c>
      <c r="P106" s="3"/>
      <c r="Q106" s="3"/>
      <c r="R106" s="6"/>
      <c r="S106" s="13" t="s">
        <v>38</v>
      </c>
      <c r="T106" s="3"/>
      <c r="W106" s="28"/>
      <c r="X106" s="16"/>
    </row>
    <row r="107" spans="1:24" ht="12.75">
      <c r="A107" s="15">
        <f t="shared" si="8"/>
        <v>76</v>
      </c>
      <c r="B107" s="2"/>
      <c r="C107" s="1" t="s">
        <v>9</v>
      </c>
      <c r="D107" s="21">
        <v>875</v>
      </c>
      <c r="E107" s="19">
        <v>0.14506</v>
      </c>
      <c r="F107" s="20"/>
      <c r="G107" s="20"/>
      <c r="H107" s="6"/>
      <c r="I107" s="1" t="s">
        <v>9</v>
      </c>
      <c r="J107" s="21">
        <v>2000</v>
      </c>
      <c r="K107" s="19">
        <v>0.42172</v>
      </c>
      <c r="L107" s="20"/>
      <c r="M107" s="20"/>
      <c r="N107" s="6"/>
      <c r="O107" s="22">
        <f>(K107-E107)/E107</f>
        <v>1.9072108093202815</v>
      </c>
      <c r="P107" s="20"/>
      <c r="Q107" s="20"/>
      <c r="R107" s="6"/>
      <c r="S107" s="22">
        <f>(K107-E107)/E107</f>
        <v>1.9072108093202815</v>
      </c>
      <c r="T107" s="3"/>
      <c r="W107" s="29" t="s">
        <v>50</v>
      </c>
      <c r="X107" s="83"/>
    </row>
    <row r="108" spans="1:24" ht="12.75">
      <c r="A108" s="15">
        <f t="shared" si="8"/>
        <v>77</v>
      </c>
      <c r="B108" s="2"/>
      <c r="C108" s="1" t="s">
        <v>25</v>
      </c>
      <c r="D108" s="21">
        <v>121625</v>
      </c>
      <c r="E108" s="19">
        <v>0.13083</v>
      </c>
      <c r="F108" s="19"/>
      <c r="G108" s="19"/>
      <c r="H108" s="6"/>
      <c r="I108" s="1" t="s">
        <v>25</v>
      </c>
      <c r="J108" s="21">
        <v>18000</v>
      </c>
      <c r="K108" s="19">
        <v>0.38798</v>
      </c>
      <c r="L108" s="19"/>
      <c r="M108" s="19"/>
      <c r="N108" s="6"/>
      <c r="O108" s="22">
        <f>(K108-E108)/E108</f>
        <v>1.9655277841473666</v>
      </c>
      <c r="P108" s="19"/>
      <c r="Q108" s="19"/>
      <c r="R108" s="6"/>
      <c r="S108" s="22">
        <f>(K108-E108)/E108</f>
        <v>1.9655277841473666</v>
      </c>
      <c r="T108" s="3"/>
      <c r="W108" s="29" t="s">
        <v>51</v>
      </c>
      <c r="X108" s="26"/>
    </row>
    <row r="109" spans="1:23" ht="12.75">
      <c r="A109" s="15">
        <f t="shared" si="8"/>
        <v>78</v>
      </c>
      <c r="B109" s="2"/>
      <c r="C109" s="1" t="s">
        <v>11</v>
      </c>
      <c r="D109" s="21">
        <v>122500</v>
      </c>
      <c r="E109" s="19">
        <v>0.12053</v>
      </c>
      <c r="F109" s="2"/>
      <c r="G109" s="2"/>
      <c r="H109" s="6"/>
      <c r="I109" s="1" t="s">
        <v>53</v>
      </c>
      <c r="J109" s="21">
        <v>20000</v>
      </c>
      <c r="K109" s="19">
        <v>0.35694</v>
      </c>
      <c r="L109" s="2"/>
      <c r="M109" s="2"/>
      <c r="N109" s="6"/>
      <c r="O109" s="22">
        <f>(K109-E109)/E109</f>
        <v>1.9614203932630878</v>
      </c>
      <c r="P109" s="2"/>
      <c r="Q109" s="2"/>
      <c r="R109" s="6"/>
      <c r="S109" s="22">
        <f>(K109-E109)/E109</f>
        <v>1.9614203932630878</v>
      </c>
      <c r="T109" s="3"/>
      <c r="W109" s="29" t="s">
        <v>52</v>
      </c>
    </row>
    <row r="110" spans="1:23" ht="12.75">
      <c r="A110" s="15"/>
      <c r="B110" s="2"/>
      <c r="D110" s="21"/>
      <c r="E110" s="19"/>
      <c r="F110" s="2"/>
      <c r="G110" s="2"/>
      <c r="H110" s="6"/>
      <c r="J110" s="21"/>
      <c r="K110" s="19"/>
      <c r="L110" s="2"/>
      <c r="M110" s="2"/>
      <c r="N110" s="6"/>
      <c r="O110" s="2"/>
      <c r="P110" s="2"/>
      <c r="Q110" s="2"/>
      <c r="R110" s="6"/>
      <c r="S110" s="19"/>
      <c r="T110" s="2"/>
      <c r="W110" s="29"/>
    </row>
    <row r="111" spans="1:24" ht="12.75">
      <c r="A111" s="15">
        <f>A109+1</f>
        <v>79</v>
      </c>
      <c r="B111" s="2"/>
      <c r="D111" s="15"/>
      <c r="E111" s="19"/>
      <c r="F111" s="19"/>
      <c r="G111" s="19"/>
      <c r="H111" s="6"/>
      <c r="I111" s="23" t="s">
        <v>13</v>
      </c>
      <c r="K111" s="24">
        <v>6</v>
      </c>
      <c r="L111" s="19"/>
      <c r="M111" s="19"/>
      <c r="N111" s="6"/>
      <c r="O111" s="19"/>
      <c r="P111" s="19"/>
      <c r="Q111" s="19"/>
      <c r="R111" s="6"/>
      <c r="S111" s="22">
        <f>(K111-E112)/E112</f>
        <v>0.2</v>
      </c>
      <c r="T111" s="19"/>
      <c r="X111" s="26"/>
    </row>
    <row r="112" spans="1:23" ht="12.75">
      <c r="A112" s="15">
        <f t="shared" si="8"/>
        <v>80</v>
      </c>
      <c r="B112" s="2"/>
      <c r="C112" s="23" t="s">
        <v>13</v>
      </c>
      <c r="D112" s="21"/>
      <c r="E112" s="24">
        <v>5</v>
      </c>
      <c r="F112" s="2"/>
      <c r="G112" s="2"/>
      <c r="H112" s="6"/>
      <c r="I112" s="23" t="s">
        <v>15</v>
      </c>
      <c r="J112" s="21"/>
      <c r="K112" s="24">
        <v>8</v>
      </c>
      <c r="L112" s="2"/>
      <c r="M112" s="2"/>
      <c r="N112" s="6"/>
      <c r="O112" s="22">
        <f>(K112-E112)/E112</f>
        <v>0.6</v>
      </c>
      <c r="P112" s="2"/>
      <c r="Q112" s="2"/>
      <c r="R112" s="6"/>
      <c r="S112" s="22">
        <f>(K112-E112)/E112</f>
        <v>0.6</v>
      </c>
      <c r="T112" s="2"/>
      <c r="W112" s="29" t="s">
        <v>54</v>
      </c>
    </row>
    <row r="113" spans="1:23" ht="12.75">
      <c r="A113" s="15">
        <f t="shared" si="8"/>
        <v>81</v>
      </c>
      <c r="B113" s="2"/>
      <c r="C113" s="23" t="s">
        <v>15</v>
      </c>
      <c r="D113" s="21"/>
      <c r="E113" s="24">
        <v>29</v>
      </c>
      <c r="F113" s="2"/>
      <c r="G113" s="2"/>
      <c r="H113" s="6"/>
      <c r="I113" s="23" t="s">
        <v>17</v>
      </c>
      <c r="J113" s="21"/>
      <c r="K113" s="24">
        <v>40</v>
      </c>
      <c r="L113" s="2"/>
      <c r="M113" s="2"/>
      <c r="N113" s="6"/>
      <c r="O113" s="22">
        <f>(K113-E113)/E113</f>
        <v>0.3793103448275862</v>
      </c>
      <c r="P113" s="2"/>
      <c r="Q113" s="2"/>
      <c r="R113" s="6"/>
      <c r="S113" s="22">
        <f>(K113-E113)/E113</f>
        <v>0.3793103448275862</v>
      </c>
      <c r="T113" s="2"/>
      <c r="W113" s="29" t="s">
        <v>55</v>
      </c>
    </row>
    <row r="114" spans="1:23" ht="12.75">
      <c r="A114" s="15">
        <f t="shared" si="8"/>
        <v>82</v>
      </c>
      <c r="B114" s="2"/>
      <c r="C114" s="23" t="s">
        <v>17</v>
      </c>
      <c r="D114" s="21"/>
      <c r="E114" s="24">
        <v>67</v>
      </c>
      <c r="F114" s="2"/>
      <c r="G114" s="2"/>
      <c r="H114" s="6"/>
      <c r="I114" s="23" t="s">
        <v>19</v>
      </c>
      <c r="J114" s="21"/>
      <c r="K114" s="24">
        <v>128</v>
      </c>
      <c r="L114" s="2"/>
      <c r="M114" s="2"/>
      <c r="N114" s="6"/>
      <c r="O114" s="22">
        <f>(K114-E114)/E114</f>
        <v>0.9104477611940298</v>
      </c>
      <c r="P114" s="2"/>
      <c r="Q114" s="2"/>
      <c r="R114" s="6"/>
      <c r="S114" s="22">
        <f>(K114-E114)/E114</f>
        <v>0.9104477611940298</v>
      </c>
      <c r="T114" s="2"/>
      <c r="W114" s="29" t="s">
        <v>56</v>
      </c>
    </row>
    <row r="115" spans="1:23" ht="12.75">
      <c r="A115" s="15">
        <f>A113+1</f>
        <v>82</v>
      </c>
      <c r="B115" s="2"/>
      <c r="C115" s="23" t="s">
        <v>19</v>
      </c>
      <c r="D115" s="21"/>
      <c r="E115" s="24">
        <v>274</v>
      </c>
      <c r="F115" s="2"/>
      <c r="G115" s="2"/>
      <c r="H115" s="6"/>
      <c r="I115" s="23" t="s">
        <v>21</v>
      </c>
      <c r="J115" s="21"/>
      <c r="K115" s="24">
        <v>422</v>
      </c>
      <c r="L115" s="2"/>
      <c r="M115" s="2"/>
      <c r="N115" s="6"/>
      <c r="O115" s="22">
        <f>(K115-E115)/E115</f>
        <v>0.5401459854014599</v>
      </c>
      <c r="P115" s="2"/>
      <c r="Q115" s="2"/>
      <c r="R115" s="6"/>
      <c r="S115" s="22">
        <f>(K115-E115)/E115</f>
        <v>0.5401459854014599</v>
      </c>
      <c r="T115" s="2"/>
      <c r="W115" s="29" t="s">
        <v>57</v>
      </c>
    </row>
    <row r="116" spans="1:24" ht="6.75" customHeight="1" thickBot="1">
      <c r="A116" s="15"/>
      <c r="B116" s="11"/>
      <c r="C116" s="25"/>
      <c r="D116" s="11"/>
      <c r="E116" s="11"/>
      <c r="F116" s="11"/>
      <c r="G116" s="11"/>
      <c r="H116" s="12"/>
      <c r="I116" s="25"/>
      <c r="J116" s="11"/>
      <c r="K116" s="11"/>
      <c r="L116" s="11"/>
      <c r="M116" s="11"/>
      <c r="N116" s="12"/>
      <c r="O116" s="11"/>
      <c r="P116" s="11"/>
      <c r="Q116" s="11"/>
      <c r="R116" s="12"/>
      <c r="S116" s="11"/>
      <c r="T116" s="11"/>
      <c r="W116" s="25"/>
      <c r="X116" s="82"/>
    </row>
    <row r="117" spans="1:24" ht="6.75" customHeight="1">
      <c r="A117" s="15"/>
      <c r="B117" s="5"/>
      <c r="D117" s="3"/>
      <c r="E117" s="3"/>
      <c r="F117" s="3"/>
      <c r="G117" s="3"/>
      <c r="H117" s="6"/>
      <c r="J117" s="3"/>
      <c r="K117" s="3"/>
      <c r="L117" s="3"/>
      <c r="M117" s="3"/>
      <c r="N117" s="6"/>
      <c r="O117" s="3"/>
      <c r="P117" s="3"/>
      <c r="Q117" s="3"/>
      <c r="R117" s="6"/>
      <c r="S117" s="3"/>
      <c r="T117" s="3"/>
      <c r="W117" s="14"/>
      <c r="X117" s="3"/>
    </row>
    <row r="118" spans="1:24" ht="12.75">
      <c r="A118" s="15">
        <f>A115+1</f>
        <v>83</v>
      </c>
      <c r="B118" s="14" t="s">
        <v>58</v>
      </c>
      <c r="D118" s="2"/>
      <c r="E118" s="3"/>
      <c r="F118" s="3"/>
      <c r="G118" s="3"/>
      <c r="H118" s="6"/>
      <c r="I118" s="14" t="s">
        <v>59</v>
      </c>
      <c r="J118" s="2"/>
      <c r="K118" s="3"/>
      <c r="L118" s="3"/>
      <c r="M118" s="3"/>
      <c r="N118" s="6"/>
      <c r="O118" s="3"/>
      <c r="P118" s="3"/>
      <c r="Q118" s="3"/>
      <c r="R118" s="6"/>
      <c r="S118" s="3"/>
      <c r="T118" s="3"/>
      <c r="X118" s="3"/>
    </row>
    <row r="119" spans="1:24" ht="13.5" thickBot="1">
      <c r="A119" s="15">
        <f aca="true" t="shared" si="9" ref="A119:A137">A118+1</f>
        <v>84</v>
      </c>
      <c r="B119" s="2"/>
      <c r="C119" s="13"/>
      <c r="D119" s="13" t="s">
        <v>6</v>
      </c>
      <c r="E119" s="13" t="s">
        <v>38</v>
      </c>
      <c r="F119" s="3"/>
      <c r="G119" s="3"/>
      <c r="H119" s="6"/>
      <c r="I119" s="13"/>
      <c r="J119" s="13" t="s">
        <v>6</v>
      </c>
      <c r="K119" s="13" t="s">
        <v>38</v>
      </c>
      <c r="L119" s="3"/>
      <c r="M119" s="3"/>
      <c r="N119" s="6"/>
      <c r="O119" s="13" t="s">
        <v>38</v>
      </c>
      <c r="P119" s="3"/>
      <c r="Q119" s="3"/>
      <c r="R119" s="6"/>
      <c r="S119" s="13" t="s">
        <v>38</v>
      </c>
      <c r="T119" s="3"/>
      <c r="W119" s="28"/>
      <c r="X119" s="16"/>
    </row>
    <row r="120" spans="1:24" ht="12.75">
      <c r="A120" s="15">
        <f t="shared" si="9"/>
        <v>85</v>
      </c>
      <c r="B120" s="2"/>
      <c r="C120" s="1" t="s">
        <v>9</v>
      </c>
      <c r="D120" s="21">
        <v>875</v>
      </c>
      <c r="E120" s="19">
        <v>2.76273</v>
      </c>
      <c r="F120" s="20"/>
      <c r="G120" s="20"/>
      <c r="H120" s="6"/>
      <c r="I120" s="1" t="s">
        <v>9</v>
      </c>
      <c r="J120" s="21">
        <v>875</v>
      </c>
      <c r="K120" s="19">
        <v>3.15591</v>
      </c>
      <c r="L120" s="20"/>
      <c r="M120" s="20"/>
      <c r="N120" s="6"/>
      <c r="O120" s="22">
        <f>(K120-E120)/E120</f>
        <v>0.14231575289659146</v>
      </c>
      <c r="P120" s="20"/>
      <c r="Q120" s="20"/>
      <c r="R120" s="6"/>
      <c r="S120" s="22">
        <f>(K120-E120)/E120</f>
        <v>0.14231575289659146</v>
      </c>
      <c r="T120" s="22"/>
      <c r="W120" s="29" t="s">
        <v>60</v>
      </c>
      <c r="X120" s="83"/>
    </row>
    <row r="121" spans="1:24" ht="12.75">
      <c r="A121" s="15">
        <f t="shared" si="9"/>
        <v>86</v>
      </c>
      <c r="B121" s="2"/>
      <c r="C121" s="1" t="s">
        <v>25</v>
      </c>
      <c r="D121" s="21">
        <v>121625</v>
      </c>
      <c r="E121" s="19">
        <v>0.13826</v>
      </c>
      <c r="F121" s="19"/>
      <c r="G121" s="19"/>
      <c r="H121" s="6"/>
      <c r="I121" s="1" t="s">
        <v>25</v>
      </c>
      <c r="J121" s="21">
        <v>19125</v>
      </c>
      <c r="K121" s="19">
        <v>0.38798</v>
      </c>
      <c r="L121" s="19"/>
      <c r="M121" s="19"/>
      <c r="N121" s="6"/>
      <c r="O121" s="22">
        <f>(K121-E121)/E121</f>
        <v>1.8061623029075655</v>
      </c>
      <c r="P121" s="19"/>
      <c r="Q121" s="19"/>
      <c r="R121" s="6"/>
      <c r="S121" s="22">
        <f>(K121-E121)/E121</f>
        <v>1.8061623029075655</v>
      </c>
      <c r="T121" s="22"/>
      <c r="W121" s="29" t="s">
        <v>61</v>
      </c>
      <c r="X121" s="26"/>
    </row>
    <row r="122" spans="1:23" ht="12.75">
      <c r="A122" s="15">
        <f t="shared" si="9"/>
        <v>87</v>
      </c>
      <c r="B122" s="2"/>
      <c r="C122" s="1" t="s">
        <v>11</v>
      </c>
      <c r="D122" s="21">
        <v>122500</v>
      </c>
      <c r="E122" s="19">
        <v>0.1277</v>
      </c>
      <c r="F122" s="2"/>
      <c r="G122" s="2"/>
      <c r="H122" s="6"/>
      <c r="I122" s="1" t="s">
        <v>53</v>
      </c>
      <c r="J122" s="21">
        <v>20000</v>
      </c>
      <c r="K122" s="19">
        <v>0.35694</v>
      </c>
      <c r="L122" s="2"/>
      <c r="M122" s="2"/>
      <c r="N122" s="6"/>
      <c r="O122" s="22">
        <f>(K122-E122)/E122</f>
        <v>1.795144870790916</v>
      </c>
      <c r="P122" s="2"/>
      <c r="Q122" s="2"/>
      <c r="R122" s="6"/>
      <c r="S122" s="22">
        <f>(K122-E122)/E122</f>
        <v>1.795144870790916</v>
      </c>
      <c r="T122" s="22"/>
      <c r="W122" s="29" t="s">
        <v>62</v>
      </c>
    </row>
    <row r="123" spans="1:23" ht="12.75">
      <c r="A123" s="15"/>
      <c r="B123" s="2"/>
      <c r="D123" s="21"/>
      <c r="E123" s="19"/>
      <c r="F123" s="2"/>
      <c r="G123" s="2"/>
      <c r="H123" s="6"/>
      <c r="J123" s="21"/>
      <c r="K123" s="19"/>
      <c r="L123" s="2"/>
      <c r="M123" s="2"/>
      <c r="N123" s="6"/>
      <c r="O123" s="2"/>
      <c r="P123" s="2"/>
      <c r="Q123" s="2"/>
      <c r="R123" s="6"/>
      <c r="S123" s="19"/>
      <c r="T123" s="2"/>
      <c r="W123" s="29"/>
    </row>
    <row r="124" spans="1:24" ht="12.75">
      <c r="A124" s="15">
        <f>A122+1</f>
        <v>88</v>
      </c>
      <c r="B124" s="2"/>
      <c r="C124" s="23" t="s">
        <v>63</v>
      </c>
      <c r="D124" s="21"/>
      <c r="E124" s="24">
        <v>67</v>
      </c>
      <c r="F124" s="2"/>
      <c r="G124" s="2"/>
      <c r="H124" s="6"/>
      <c r="I124" s="23" t="s">
        <v>63</v>
      </c>
      <c r="J124" s="21"/>
      <c r="K124" s="24">
        <v>128</v>
      </c>
      <c r="L124" s="2"/>
      <c r="M124" s="2"/>
      <c r="N124" s="6"/>
      <c r="O124" s="22">
        <f>(K124-E124)/E124</f>
        <v>0.9104477611940298</v>
      </c>
      <c r="P124" s="2"/>
      <c r="Q124" s="2"/>
      <c r="R124" s="6"/>
      <c r="S124" s="22">
        <f>(K124-E124)/E124</f>
        <v>0.9104477611940298</v>
      </c>
      <c r="T124" s="2"/>
      <c r="W124" s="18" t="s">
        <v>64</v>
      </c>
      <c r="X124" s="21" t="s">
        <v>54</v>
      </c>
    </row>
    <row r="125" spans="1:24" ht="6.75" customHeight="1" thickBot="1">
      <c r="A125" s="15"/>
      <c r="B125" s="11"/>
      <c r="C125" s="25"/>
      <c r="D125" s="11"/>
      <c r="E125" s="11"/>
      <c r="F125" s="11"/>
      <c r="G125" s="11"/>
      <c r="H125" s="12"/>
      <c r="I125" s="25"/>
      <c r="J125" s="11"/>
      <c r="K125" s="11"/>
      <c r="L125" s="11"/>
      <c r="M125" s="11"/>
      <c r="N125" s="12"/>
      <c r="O125" s="11"/>
      <c r="P125" s="11"/>
      <c r="Q125" s="11"/>
      <c r="R125" s="12"/>
      <c r="S125" s="11"/>
      <c r="T125" s="11"/>
      <c r="W125" s="25"/>
      <c r="X125" s="82"/>
    </row>
    <row r="126" spans="1:24" ht="6.75" customHeight="1">
      <c r="A126" s="15"/>
      <c r="B126" s="5"/>
      <c r="D126" s="3"/>
      <c r="E126" s="3"/>
      <c r="F126" s="3"/>
      <c r="G126" s="3"/>
      <c r="H126" s="6"/>
      <c r="J126" s="3"/>
      <c r="K126" s="3"/>
      <c r="L126" s="3"/>
      <c r="M126" s="3"/>
      <c r="N126" s="6"/>
      <c r="O126" s="3"/>
      <c r="P126" s="3"/>
      <c r="Q126" s="3"/>
      <c r="R126" s="6"/>
      <c r="S126" s="3"/>
      <c r="T126" s="3"/>
      <c r="W126" s="14"/>
      <c r="X126" s="3"/>
    </row>
    <row r="127" spans="1:24" ht="12.75">
      <c r="A127" s="15">
        <f>A124+1</f>
        <v>89</v>
      </c>
      <c r="B127" s="14" t="s">
        <v>65</v>
      </c>
      <c r="D127" s="2"/>
      <c r="E127" s="3"/>
      <c r="H127" s="48"/>
      <c r="I127" s="49" t="s">
        <v>65</v>
      </c>
      <c r="J127" s="50"/>
      <c r="K127" s="7"/>
      <c r="L127" s="51"/>
      <c r="M127" s="51"/>
      <c r="N127" s="52"/>
      <c r="O127" s="7"/>
      <c r="P127" s="51"/>
      <c r="Q127" s="51"/>
      <c r="R127" s="52"/>
      <c r="S127" s="7"/>
      <c r="T127" s="51"/>
      <c r="X127" s="3"/>
    </row>
    <row r="128" spans="1:24" ht="13.5" thickBot="1">
      <c r="A128" s="15">
        <f t="shared" si="9"/>
        <v>90</v>
      </c>
      <c r="C128" s="13"/>
      <c r="D128" s="13" t="s">
        <v>6</v>
      </c>
      <c r="E128" s="13" t="s">
        <v>38</v>
      </c>
      <c r="H128" s="48"/>
      <c r="I128" s="53"/>
      <c r="J128" s="53" t="s">
        <v>6</v>
      </c>
      <c r="K128" s="13" t="s">
        <v>38</v>
      </c>
      <c r="L128" s="3"/>
      <c r="M128" s="3"/>
      <c r="N128" s="6"/>
      <c r="O128" s="13" t="s">
        <v>38</v>
      </c>
      <c r="P128" s="3"/>
      <c r="Q128" s="3"/>
      <c r="R128" s="6"/>
      <c r="S128" s="13" t="s">
        <v>38</v>
      </c>
      <c r="T128" s="51"/>
      <c r="W128" s="28"/>
      <c r="X128" s="16"/>
    </row>
    <row r="129" spans="1:24" ht="12.75">
      <c r="A129" s="15">
        <f t="shared" si="9"/>
        <v>91</v>
      </c>
      <c r="C129" s="1" t="s">
        <v>9</v>
      </c>
      <c r="D129" s="21">
        <v>10000</v>
      </c>
      <c r="E129" s="19">
        <v>0.17345</v>
      </c>
      <c r="H129" s="48"/>
      <c r="I129" s="54" t="s">
        <v>9</v>
      </c>
      <c r="J129" s="55">
        <v>10000</v>
      </c>
      <c r="K129" s="19">
        <v>0.19813440388076567</v>
      </c>
      <c r="L129" s="20"/>
      <c r="M129" s="20"/>
      <c r="N129" s="6"/>
      <c r="O129" s="22">
        <f>(K129-E129)/E129</f>
        <v>0.14231423396232734</v>
      </c>
      <c r="P129" s="20"/>
      <c r="Q129" s="20"/>
      <c r="R129" s="6"/>
      <c r="S129" s="22">
        <f>(K129-E129)/E129</f>
        <v>0.14231423396232734</v>
      </c>
      <c r="T129" s="51"/>
      <c r="W129" s="29" t="s">
        <v>66</v>
      </c>
      <c r="X129" s="83"/>
    </row>
    <row r="130" spans="1:24" ht="12.75">
      <c r="A130" s="15">
        <f t="shared" si="9"/>
        <v>92</v>
      </c>
      <c r="C130" s="1" t="s">
        <v>25</v>
      </c>
      <c r="D130" s="21">
        <v>112500</v>
      </c>
      <c r="E130" s="19">
        <v>0.16086</v>
      </c>
      <c r="H130" s="48"/>
      <c r="I130" s="54" t="s">
        <v>25</v>
      </c>
      <c r="J130" s="55">
        <v>112500</v>
      </c>
      <c r="K130" s="19">
        <v>0.18375266767517998</v>
      </c>
      <c r="L130" s="19"/>
      <c r="M130" s="19"/>
      <c r="N130" s="6"/>
      <c r="O130" s="22">
        <f>(K130-E130)/E130</f>
        <v>0.1423142339623273</v>
      </c>
      <c r="P130" s="19"/>
      <c r="Q130" s="19"/>
      <c r="R130" s="6"/>
      <c r="S130" s="22">
        <f>(K130-E130)/E130</f>
        <v>0.1423142339623273</v>
      </c>
      <c r="T130" s="51"/>
      <c r="W130" s="29" t="s">
        <v>67</v>
      </c>
      <c r="X130" s="26"/>
    </row>
    <row r="131" spans="1:24" ht="12.75">
      <c r="A131" s="15">
        <f t="shared" si="9"/>
        <v>93</v>
      </c>
      <c r="C131" s="1" t="s">
        <v>25</v>
      </c>
      <c r="D131" s="21">
        <v>477500</v>
      </c>
      <c r="E131" s="19">
        <v>0.10696</v>
      </c>
      <c r="H131" s="48"/>
      <c r="I131" s="54" t="s">
        <v>25</v>
      </c>
      <c r="J131" s="55">
        <v>477500</v>
      </c>
      <c r="K131" s="19">
        <v>0.12218193046461054</v>
      </c>
      <c r="L131" s="2"/>
      <c r="M131" s="2"/>
      <c r="N131" s="6"/>
      <c r="O131" s="22">
        <f>(K131-E131)/E131</f>
        <v>0.1423142339623274</v>
      </c>
      <c r="P131" s="2"/>
      <c r="Q131" s="2"/>
      <c r="R131" s="6"/>
      <c r="S131" s="22">
        <f>(K131-E131)/E131</f>
        <v>0.1423142339623274</v>
      </c>
      <c r="T131" s="51"/>
      <c r="W131" s="29" t="s">
        <v>68</v>
      </c>
      <c r="X131" s="26"/>
    </row>
    <row r="132" spans="1:24" ht="12.75">
      <c r="A132" s="15">
        <f t="shared" si="9"/>
        <v>94</v>
      </c>
      <c r="C132" s="1" t="s">
        <v>11</v>
      </c>
      <c r="D132" s="21">
        <v>600000</v>
      </c>
      <c r="E132" s="19">
        <v>0.02363</v>
      </c>
      <c r="H132" s="48"/>
      <c r="I132" s="54" t="s">
        <v>11</v>
      </c>
      <c r="J132" s="55">
        <v>600000</v>
      </c>
      <c r="K132" s="19">
        <v>0.026992885348529796</v>
      </c>
      <c r="L132" s="2"/>
      <c r="M132" s="2"/>
      <c r="N132" s="6"/>
      <c r="O132" s="22"/>
      <c r="P132" s="2"/>
      <c r="Q132" s="2"/>
      <c r="R132" s="6"/>
      <c r="S132" s="22">
        <f>(K132-E132)/E132</f>
        <v>0.1423142339623273</v>
      </c>
      <c r="T132" s="51"/>
      <c r="W132" s="29" t="s">
        <v>69</v>
      </c>
      <c r="X132" s="26"/>
    </row>
    <row r="133" spans="1:24" ht="12.75">
      <c r="A133" s="15"/>
      <c r="B133" s="2"/>
      <c r="D133" s="21"/>
      <c r="E133" s="19"/>
      <c r="F133" s="19"/>
      <c r="G133" s="19"/>
      <c r="H133" s="6"/>
      <c r="I133" s="54"/>
      <c r="J133" s="55"/>
      <c r="K133" s="56"/>
      <c r="L133" s="2"/>
      <c r="M133" s="2"/>
      <c r="N133" s="6"/>
      <c r="O133" s="2"/>
      <c r="P133" s="2"/>
      <c r="Q133" s="2"/>
      <c r="R133" s="6"/>
      <c r="S133" s="19"/>
      <c r="T133" s="57"/>
      <c r="W133" s="29"/>
      <c r="X133" s="26"/>
    </row>
    <row r="134" spans="1:24" ht="12.75">
      <c r="A134" s="15">
        <f>A132+1</f>
        <v>95</v>
      </c>
      <c r="B134" s="2"/>
      <c r="D134" s="21"/>
      <c r="E134" s="19"/>
      <c r="F134" s="19"/>
      <c r="G134" s="19"/>
      <c r="H134" s="6"/>
      <c r="I134" s="23" t="s">
        <v>13</v>
      </c>
      <c r="J134" s="55"/>
      <c r="K134" s="24">
        <v>6</v>
      </c>
      <c r="L134" s="2"/>
      <c r="M134" s="2"/>
      <c r="N134" s="6"/>
      <c r="O134" s="2"/>
      <c r="P134" s="2"/>
      <c r="Q134" s="2"/>
      <c r="R134" s="6"/>
      <c r="S134" s="22">
        <f>(K134-E135)/E135</f>
        <v>0.2</v>
      </c>
      <c r="T134" s="57"/>
      <c r="W134" s="29"/>
      <c r="X134" s="26"/>
    </row>
    <row r="135" spans="1:24" ht="12.75">
      <c r="A135" s="15">
        <f t="shared" si="9"/>
        <v>96</v>
      </c>
      <c r="B135" s="2"/>
      <c r="C135" s="23" t="s">
        <v>13</v>
      </c>
      <c r="E135" s="24">
        <v>5</v>
      </c>
      <c r="F135" s="19"/>
      <c r="G135" s="19"/>
      <c r="H135" s="6"/>
      <c r="I135" s="23" t="s">
        <v>15</v>
      </c>
      <c r="J135" s="51"/>
      <c r="K135" s="24">
        <v>8</v>
      </c>
      <c r="L135" s="19"/>
      <c r="M135" s="19"/>
      <c r="N135" s="6"/>
      <c r="O135" s="19"/>
      <c r="P135" s="19"/>
      <c r="Q135" s="19"/>
      <c r="R135" s="6"/>
      <c r="S135" s="22">
        <f>(K135-E135)/E135</f>
        <v>0.6</v>
      </c>
      <c r="T135" s="57"/>
      <c r="W135" s="18" t="s">
        <v>14</v>
      </c>
      <c r="X135" s="26"/>
    </row>
    <row r="136" spans="1:24" ht="12.75">
      <c r="A136" s="15">
        <f t="shared" si="9"/>
        <v>97</v>
      </c>
      <c r="B136" s="2"/>
      <c r="C136" s="23" t="s">
        <v>15</v>
      </c>
      <c r="E136" s="24">
        <v>21</v>
      </c>
      <c r="F136" s="19"/>
      <c r="G136" s="19"/>
      <c r="H136" s="6"/>
      <c r="I136" s="23" t="s">
        <v>17</v>
      </c>
      <c r="J136" s="51"/>
      <c r="K136" s="24">
        <v>40</v>
      </c>
      <c r="L136" s="2"/>
      <c r="M136" s="2"/>
      <c r="N136" s="6"/>
      <c r="O136" s="22">
        <f>(K136-E136)/E136</f>
        <v>0.9047619047619048</v>
      </c>
      <c r="P136" s="2"/>
      <c r="Q136" s="2"/>
      <c r="R136" s="6"/>
      <c r="S136" s="22">
        <f>(K136-E136)/E136</f>
        <v>0.9047619047619048</v>
      </c>
      <c r="T136" s="57"/>
      <c r="W136" s="18" t="s">
        <v>16</v>
      </c>
      <c r="X136" s="26"/>
    </row>
    <row r="137" spans="1:24" ht="12.75">
      <c r="A137" s="15">
        <f t="shared" si="9"/>
        <v>98</v>
      </c>
      <c r="B137" s="2"/>
      <c r="C137" s="23" t="s">
        <v>17</v>
      </c>
      <c r="E137" s="24">
        <v>55</v>
      </c>
      <c r="F137" s="19"/>
      <c r="G137" s="19"/>
      <c r="H137" s="6"/>
      <c r="I137" s="23" t="s">
        <v>19</v>
      </c>
      <c r="J137" s="51"/>
      <c r="K137" s="24">
        <v>128</v>
      </c>
      <c r="L137" s="2"/>
      <c r="M137" s="2"/>
      <c r="N137" s="6"/>
      <c r="O137" s="22"/>
      <c r="P137" s="2"/>
      <c r="Q137" s="2"/>
      <c r="R137" s="6"/>
      <c r="S137" s="22">
        <f>(K137-E137)/E137</f>
        <v>1.3272727272727274</v>
      </c>
      <c r="T137" s="57"/>
      <c r="W137" s="18" t="s">
        <v>18</v>
      </c>
      <c r="X137" s="26"/>
    </row>
    <row r="138" spans="1:24" ht="12.75">
      <c r="A138" s="15">
        <f aca="true" t="shared" si="10" ref="A138:A179">A137+1</f>
        <v>99</v>
      </c>
      <c r="B138" s="2"/>
      <c r="C138" s="23" t="s">
        <v>19</v>
      </c>
      <c r="E138" s="24">
        <v>244</v>
      </c>
      <c r="F138" s="19"/>
      <c r="G138" s="19"/>
      <c r="H138" s="6"/>
      <c r="I138" s="23" t="s">
        <v>21</v>
      </c>
      <c r="J138" s="51"/>
      <c r="K138" s="24">
        <v>422</v>
      </c>
      <c r="L138" s="2"/>
      <c r="M138" s="2"/>
      <c r="N138" s="6"/>
      <c r="O138" s="22"/>
      <c r="P138" s="2"/>
      <c r="Q138" s="2"/>
      <c r="R138" s="6"/>
      <c r="S138" s="22">
        <f>(K138-E138)/E138</f>
        <v>0.7295081967213115</v>
      </c>
      <c r="T138" s="57"/>
      <c r="W138" s="18" t="s">
        <v>20</v>
      </c>
      <c r="X138" s="26"/>
    </row>
    <row r="139" spans="1:24" ht="12.75">
      <c r="A139" s="15">
        <f t="shared" si="10"/>
        <v>100</v>
      </c>
      <c r="B139" s="2"/>
      <c r="C139" s="23"/>
      <c r="E139" s="24"/>
      <c r="F139" s="19"/>
      <c r="G139" s="19"/>
      <c r="H139" s="6"/>
      <c r="I139" s="58"/>
      <c r="J139" s="51"/>
      <c r="K139" s="18"/>
      <c r="L139" s="2"/>
      <c r="M139" s="2"/>
      <c r="N139" s="6"/>
      <c r="O139" s="22"/>
      <c r="P139" s="2"/>
      <c r="Q139" s="2"/>
      <c r="R139" s="6"/>
      <c r="S139" s="26"/>
      <c r="T139" s="57"/>
      <c r="W139" s="18"/>
      <c r="X139" s="26"/>
    </row>
    <row r="140" spans="1:24" ht="12.75">
      <c r="A140" s="15">
        <f t="shared" si="10"/>
        <v>101</v>
      </c>
      <c r="B140" s="2"/>
      <c r="C140" s="1" t="s">
        <v>70</v>
      </c>
      <c r="E140" s="24">
        <v>566.67</v>
      </c>
      <c r="F140" s="19"/>
      <c r="G140" s="19"/>
      <c r="H140" s="6"/>
      <c r="I140" s="54" t="s">
        <v>70</v>
      </c>
      <c r="J140" s="51"/>
      <c r="K140" s="24">
        <v>375</v>
      </c>
      <c r="M140" s="59">
        <v>566.67</v>
      </c>
      <c r="N140" s="60"/>
      <c r="O140" s="61">
        <f>(J140-E140)/E140</f>
        <v>-1</v>
      </c>
      <c r="P140" s="57"/>
      <c r="Q140" s="57"/>
      <c r="R140" s="60"/>
      <c r="S140" s="22">
        <f>(K140-E140)/E140</f>
        <v>-0.3382391868283127</v>
      </c>
      <c r="T140" s="57"/>
      <c r="W140" s="18" t="s">
        <v>71</v>
      </c>
      <c r="X140" s="26"/>
    </row>
    <row r="141" spans="1:24" ht="12.75">
      <c r="A141" s="15">
        <f t="shared" si="10"/>
        <v>102</v>
      </c>
      <c r="B141" s="2"/>
      <c r="C141" s="1" t="s">
        <v>72</v>
      </c>
      <c r="E141" s="24">
        <v>212.5</v>
      </c>
      <c r="F141" s="19"/>
      <c r="G141" s="19"/>
      <c r="H141" s="6"/>
      <c r="I141" s="54" t="s">
        <v>72</v>
      </c>
      <c r="J141" s="51"/>
      <c r="K141" s="24">
        <v>187.5</v>
      </c>
      <c r="M141" s="59">
        <v>212.5</v>
      </c>
      <c r="N141" s="60"/>
      <c r="O141" s="61">
        <f>(J141-E141)/E141</f>
        <v>-1</v>
      </c>
      <c r="P141" s="57"/>
      <c r="Q141" s="57"/>
      <c r="R141" s="60"/>
      <c r="S141" s="22">
        <f>(K141-E141)/E141</f>
        <v>-0.11764705882352941</v>
      </c>
      <c r="T141" s="57"/>
      <c r="W141" s="18" t="s">
        <v>73</v>
      </c>
      <c r="X141" s="26"/>
    </row>
    <row r="142" spans="1:24" ht="6.75" customHeight="1" thickBot="1">
      <c r="A142" s="15"/>
      <c r="B142" s="11"/>
      <c r="C142" s="25"/>
      <c r="D142" s="11"/>
      <c r="E142" s="11"/>
      <c r="F142" s="11"/>
      <c r="G142" s="11"/>
      <c r="H142" s="12"/>
      <c r="I142" s="62"/>
      <c r="J142" s="63"/>
      <c r="K142" s="63"/>
      <c r="L142" s="63"/>
      <c r="M142" s="11"/>
      <c r="N142" s="12"/>
      <c r="O142" s="11"/>
      <c r="P142" s="11"/>
      <c r="Q142" s="11"/>
      <c r="R142" s="12"/>
      <c r="S142" s="63"/>
      <c r="T142" s="63"/>
      <c r="W142" s="25"/>
      <c r="X142" s="82"/>
    </row>
    <row r="143" spans="1:24" ht="6.75" customHeight="1">
      <c r="A143" s="15"/>
      <c r="B143" s="5"/>
      <c r="D143" s="3"/>
      <c r="E143" s="3"/>
      <c r="F143" s="3"/>
      <c r="G143" s="3"/>
      <c r="H143" s="6"/>
      <c r="I143" s="54"/>
      <c r="J143" s="7"/>
      <c r="K143" s="7"/>
      <c r="L143" s="7"/>
      <c r="M143" s="3"/>
      <c r="N143" s="6"/>
      <c r="O143" s="3"/>
      <c r="P143" s="3"/>
      <c r="Q143" s="3"/>
      <c r="R143" s="6"/>
      <c r="S143" s="7"/>
      <c r="T143" s="7"/>
      <c r="W143" s="14"/>
      <c r="X143" s="3"/>
    </row>
    <row r="144" spans="1:24" ht="12.75">
      <c r="A144" s="15">
        <f>A141+1</f>
        <v>103</v>
      </c>
      <c r="B144" s="27" t="s">
        <v>74</v>
      </c>
      <c r="D144" s="2"/>
      <c r="E144" s="3"/>
      <c r="H144" s="48"/>
      <c r="I144" s="30" t="s">
        <v>74</v>
      </c>
      <c r="J144" s="31"/>
      <c r="K144" s="32"/>
      <c r="L144" s="64"/>
      <c r="N144" s="48"/>
      <c r="O144" s="3"/>
      <c r="R144" s="48"/>
      <c r="S144" s="32"/>
      <c r="T144" s="64"/>
      <c r="X144" s="3"/>
    </row>
    <row r="145" spans="1:24" ht="13.5" thickBot="1">
      <c r="A145" s="15">
        <f t="shared" si="10"/>
        <v>104</v>
      </c>
      <c r="C145" s="13"/>
      <c r="D145" s="13" t="s">
        <v>6</v>
      </c>
      <c r="E145" s="13" t="s">
        <v>38</v>
      </c>
      <c r="H145" s="48"/>
      <c r="I145" s="64"/>
      <c r="J145" s="64"/>
      <c r="K145" s="64"/>
      <c r="L145" s="64"/>
      <c r="N145" s="48"/>
      <c r="O145" s="13" t="s">
        <v>38</v>
      </c>
      <c r="R145" s="48"/>
      <c r="S145" s="64"/>
      <c r="T145" s="64"/>
      <c r="W145" s="28"/>
      <c r="X145" s="16"/>
    </row>
    <row r="146" spans="1:24" ht="12.75">
      <c r="A146" s="15">
        <f t="shared" si="10"/>
        <v>105</v>
      </c>
      <c r="C146" s="1" t="s">
        <v>9</v>
      </c>
      <c r="D146" s="21">
        <v>10000</v>
      </c>
      <c r="E146" s="19">
        <v>0.19352</v>
      </c>
      <c r="H146" s="48"/>
      <c r="I146" s="64"/>
      <c r="J146" s="64"/>
      <c r="K146" s="64"/>
      <c r="L146" s="64"/>
      <c r="N146" s="48"/>
      <c r="O146" s="22">
        <f>(K146-E146)/E146</f>
        <v>-1</v>
      </c>
      <c r="R146" s="48"/>
      <c r="S146" s="64"/>
      <c r="T146" s="64"/>
      <c r="W146" s="29" t="s">
        <v>75</v>
      </c>
      <c r="X146" s="83"/>
    </row>
    <row r="147" spans="1:24" ht="12.75">
      <c r="A147" s="15">
        <f t="shared" si="10"/>
        <v>106</v>
      </c>
      <c r="C147" s="1" t="s">
        <v>25</v>
      </c>
      <c r="D147" s="21">
        <v>112500</v>
      </c>
      <c r="E147" s="19">
        <v>0.17947</v>
      </c>
      <c r="H147" s="48"/>
      <c r="I147" s="33"/>
      <c r="J147" s="34"/>
      <c r="K147" s="35"/>
      <c r="L147" s="64"/>
      <c r="N147" s="48"/>
      <c r="O147" s="22">
        <f>(K147-E147)/E147</f>
        <v>-1</v>
      </c>
      <c r="R147" s="48"/>
      <c r="S147" s="35"/>
      <c r="T147" s="64"/>
      <c r="W147" s="29" t="s">
        <v>76</v>
      </c>
      <c r="X147" s="26"/>
    </row>
    <row r="148" spans="1:24" ht="12.75">
      <c r="A148" s="15">
        <f t="shared" si="10"/>
        <v>107</v>
      </c>
      <c r="C148" s="1" t="s">
        <v>25</v>
      </c>
      <c r="D148" s="21">
        <v>477500</v>
      </c>
      <c r="E148" s="19">
        <v>0.11149</v>
      </c>
      <c r="H148" s="48"/>
      <c r="I148" s="33"/>
      <c r="J148" s="34"/>
      <c r="K148" s="35"/>
      <c r="L148" s="64"/>
      <c r="N148" s="48"/>
      <c r="O148" s="22">
        <f>(K148-E148)/E148</f>
        <v>-1</v>
      </c>
      <c r="R148" s="48"/>
      <c r="S148" s="35"/>
      <c r="T148" s="64"/>
      <c r="W148" s="29" t="s">
        <v>77</v>
      </c>
      <c r="X148" s="26"/>
    </row>
    <row r="149" spans="1:24" ht="12.75">
      <c r="A149" s="15">
        <f t="shared" si="10"/>
        <v>108</v>
      </c>
      <c r="C149" s="1" t="s">
        <v>11</v>
      </c>
      <c r="D149" s="21">
        <v>600000</v>
      </c>
      <c r="E149" s="19">
        <v>0.02464</v>
      </c>
      <c r="H149" s="48"/>
      <c r="I149" s="33"/>
      <c r="J149" s="34"/>
      <c r="K149" s="35"/>
      <c r="L149" s="64"/>
      <c r="N149" s="48"/>
      <c r="O149" s="22">
        <f>(K149-E149)/E149</f>
        <v>-1</v>
      </c>
      <c r="R149" s="48"/>
      <c r="S149" s="35"/>
      <c r="T149" s="64"/>
      <c r="W149" s="29" t="s">
        <v>78</v>
      </c>
      <c r="X149" s="26"/>
    </row>
    <row r="150" spans="1:24" ht="12.75">
      <c r="A150" s="15"/>
      <c r="B150" s="2"/>
      <c r="D150" s="21"/>
      <c r="E150" s="19"/>
      <c r="F150" s="19"/>
      <c r="G150" s="19"/>
      <c r="H150" s="6"/>
      <c r="I150" s="33"/>
      <c r="J150" s="34"/>
      <c r="K150" s="35"/>
      <c r="L150" s="35"/>
      <c r="M150" s="19"/>
      <c r="N150" s="6"/>
      <c r="O150" s="19"/>
      <c r="P150" s="19"/>
      <c r="Q150" s="19"/>
      <c r="R150" s="6"/>
      <c r="S150" s="35"/>
      <c r="T150" s="35"/>
      <c r="W150" s="29"/>
      <c r="X150" s="26"/>
    </row>
    <row r="151" spans="1:24" ht="12.75">
      <c r="A151" s="15">
        <f>A149+1</f>
        <v>109</v>
      </c>
      <c r="B151" s="2"/>
      <c r="C151" s="23" t="s">
        <v>13</v>
      </c>
      <c r="E151" s="24">
        <v>5</v>
      </c>
      <c r="F151" s="19"/>
      <c r="G151" s="19"/>
      <c r="H151" s="6"/>
      <c r="I151" s="36"/>
      <c r="J151" s="64"/>
      <c r="K151" s="65"/>
      <c r="L151" s="35"/>
      <c r="M151" s="19"/>
      <c r="N151" s="6"/>
      <c r="O151" s="22">
        <f>(K151-E151)/E151</f>
        <v>-1</v>
      </c>
      <c r="P151" s="19"/>
      <c r="Q151" s="19"/>
      <c r="R151" s="6"/>
      <c r="S151" s="65"/>
      <c r="T151" s="35"/>
      <c r="W151" s="18" t="s">
        <v>14</v>
      </c>
      <c r="X151" s="26"/>
    </row>
    <row r="152" spans="1:24" ht="12.75">
      <c r="A152" s="15">
        <f t="shared" si="10"/>
        <v>110</v>
      </c>
      <c r="B152" s="2"/>
      <c r="C152" s="23" t="s">
        <v>15</v>
      </c>
      <c r="E152" s="24">
        <v>21</v>
      </c>
      <c r="F152" s="19"/>
      <c r="G152" s="19"/>
      <c r="H152" s="6"/>
      <c r="I152" s="36"/>
      <c r="J152" s="64"/>
      <c r="K152" s="65"/>
      <c r="L152" s="35"/>
      <c r="M152" s="19"/>
      <c r="N152" s="6"/>
      <c r="O152" s="22">
        <f>(K152-E152)/E152</f>
        <v>-1</v>
      </c>
      <c r="P152" s="19"/>
      <c r="Q152" s="19"/>
      <c r="R152" s="6"/>
      <c r="S152" s="65"/>
      <c r="T152" s="35"/>
      <c r="W152" s="18" t="s">
        <v>16</v>
      </c>
      <c r="X152" s="26"/>
    </row>
    <row r="153" spans="1:24" ht="12.75">
      <c r="A153" s="15">
        <f t="shared" si="10"/>
        <v>111</v>
      </c>
      <c r="B153" s="2"/>
      <c r="C153" s="23" t="s">
        <v>17</v>
      </c>
      <c r="E153" s="24">
        <v>55</v>
      </c>
      <c r="F153" s="19"/>
      <c r="G153" s="19"/>
      <c r="H153" s="6"/>
      <c r="I153" s="36"/>
      <c r="J153" s="64"/>
      <c r="K153" s="65"/>
      <c r="L153" s="35"/>
      <c r="M153" s="19"/>
      <c r="N153" s="6"/>
      <c r="O153" s="22">
        <f>(K153-E153)/E153</f>
        <v>-1</v>
      </c>
      <c r="P153" s="19"/>
      <c r="Q153" s="19"/>
      <c r="R153" s="6"/>
      <c r="S153" s="65"/>
      <c r="T153" s="35"/>
      <c r="W153" s="18" t="s">
        <v>18</v>
      </c>
      <c r="X153" s="26"/>
    </row>
    <row r="154" spans="1:24" ht="12.75">
      <c r="A154" s="15">
        <f t="shared" si="10"/>
        <v>112</v>
      </c>
      <c r="B154" s="2"/>
      <c r="C154" s="23" t="s">
        <v>19</v>
      </c>
      <c r="E154" s="24">
        <v>244</v>
      </c>
      <c r="F154" s="19"/>
      <c r="G154" s="19"/>
      <c r="H154" s="6"/>
      <c r="I154" s="36"/>
      <c r="J154" s="64"/>
      <c r="K154" s="65"/>
      <c r="L154" s="35"/>
      <c r="M154" s="19"/>
      <c r="N154" s="6"/>
      <c r="O154" s="22">
        <f>(K154-E154)/E154</f>
        <v>-1</v>
      </c>
      <c r="P154" s="19"/>
      <c r="Q154" s="19"/>
      <c r="R154" s="6"/>
      <c r="S154" s="65"/>
      <c r="T154" s="35"/>
      <c r="W154" s="18" t="s">
        <v>20</v>
      </c>
      <c r="X154" s="26"/>
    </row>
    <row r="155" spans="1:24" ht="12.75">
      <c r="A155" s="15">
        <f t="shared" si="10"/>
        <v>113</v>
      </c>
      <c r="B155" s="2"/>
      <c r="C155" s="23"/>
      <c r="E155" s="24"/>
      <c r="F155" s="19"/>
      <c r="G155" s="19"/>
      <c r="H155" s="6"/>
      <c r="I155" s="36"/>
      <c r="J155" s="64"/>
      <c r="K155" s="65"/>
      <c r="L155" s="35"/>
      <c r="M155" s="19"/>
      <c r="N155" s="6"/>
      <c r="O155" s="19"/>
      <c r="P155" s="19"/>
      <c r="Q155" s="19"/>
      <c r="R155" s="6"/>
      <c r="S155" s="65"/>
      <c r="T155" s="35"/>
      <c r="W155" s="18"/>
      <c r="X155" s="26"/>
    </row>
    <row r="156" spans="1:24" ht="12.75">
      <c r="A156" s="15">
        <f t="shared" si="10"/>
        <v>114</v>
      </c>
      <c r="B156" s="2"/>
      <c r="C156" s="1" t="s">
        <v>70</v>
      </c>
      <c r="E156" s="24">
        <v>566.67</v>
      </c>
      <c r="F156" s="19"/>
      <c r="G156" s="19"/>
      <c r="H156" s="6"/>
      <c r="I156" s="33"/>
      <c r="J156" s="64"/>
      <c r="K156" s="65"/>
      <c r="L156" s="35"/>
      <c r="M156" s="19"/>
      <c r="N156" s="6"/>
      <c r="O156" s="22">
        <f>(K156-E156)/E156</f>
        <v>-1</v>
      </c>
      <c r="P156" s="19"/>
      <c r="Q156" s="19"/>
      <c r="R156" s="6"/>
      <c r="S156" s="65"/>
      <c r="T156" s="35"/>
      <c r="W156" s="18" t="s">
        <v>71</v>
      </c>
      <c r="X156" s="26"/>
    </row>
    <row r="157" spans="1:24" ht="12.75">
      <c r="A157" s="15">
        <f t="shared" si="10"/>
        <v>115</v>
      </c>
      <c r="B157" s="2"/>
      <c r="C157" s="1" t="s">
        <v>72</v>
      </c>
      <c r="E157" s="24">
        <v>212.5</v>
      </c>
      <c r="F157" s="19"/>
      <c r="G157" s="19"/>
      <c r="H157" s="6"/>
      <c r="I157" s="33"/>
      <c r="J157" s="64"/>
      <c r="K157" s="65"/>
      <c r="L157" s="35"/>
      <c r="M157" s="19"/>
      <c r="N157" s="6"/>
      <c r="O157" s="22">
        <f>(K157-E157)/E157</f>
        <v>-1</v>
      </c>
      <c r="P157" s="19"/>
      <c r="Q157" s="19"/>
      <c r="R157" s="6"/>
      <c r="S157" s="65"/>
      <c r="T157" s="35"/>
      <c r="W157" s="18" t="s">
        <v>73</v>
      </c>
      <c r="X157" s="26"/>
    </row>
    <row r="158" spans="1:24" ht="6.75" customHeight="1" thickBot="1">
      <c r="A158" s="15"/>
      <c r="B158" s="11"/>
      <c r="C158" s="25"/>
      <c r="D158" s="11"/>
      <c r="E158" s="11"/>
      <c r="F158" s="11"/>
      <c r="G158" s="11"/>
      <c r="H158" s="12"/>
      <c r="I158" s="62"/>
      <c r="J158" s="63"/>
      <c r="K158" s="63"/>
      <c r="L158" s="63"/>
      <c r="M158" s="11"/>
      <c r="N158" s="12"/>
      <c r="O158" s="11"/>
      <c r="P158" s="11"/>
      <c r="Q158" s="11"/>
      <c r="R158" s="12"/>
      <c r="S158" s="63"/>
      <c r="T158" s="63"/>
      <c r="W158" s="25"/>
      <c r="X158" s="82"/>
    </row>
    <row r="159" spans="1:24" ht="6.75" customHeight="1">
      <c r="A159" s="15"/>
      <c r="B159" s="5"/>
      <c r="D159" s="3"/>
      <c r="E159" s="3"/>
      <c r="F159" s="3"/>
      <c r="G159" s="3"/>
      <c r="H159" s="6"/>
      <c r="J159" s="3"/>
      <c r="K159" s="3"/>
      <c r="L159" s="3"/>
      <c r="M159" s="3"/>
      <c r="N159" s="6"/>
      <c r="O159" s="3"/>
      <c r="P159" s="3"/>
      <c r="Q159" s="3"/>
      <c r="R159" s="6"/>
      <c r="S159" s="3"/>
      <c r="T159" s="3"/>
      <c r="W159" s="14"/>
      <c r="X159" s="3"/>
    </row>
    <row r="160" spans="1:24" ht="12.75">
      <c r="A160" s="15">
        <f>A157+1</f>
        <v>116</v>
      </c>
      <c r="B160" s="14" t="s">
        <v>79</v>
      </c>
      <c r="D160" s="2"/>
      <c r="E160" s="3"/>
      <c r="H160" s="48"/>
      <c r="I160" s="14" t="s">
        <v>80</v>
      </c>
      <c r="J160" s="2"/>
      <c r="K160" s="3"/>
      <c r="N160" s="48"/>
      <c r="O160" s="3"/>
      <c r="R160" s="48"/>
      <c r="S160" s="3"/>
      <c r="X160" s="3"/>
    </row>
    <row r="161" spans="1:24" ht="13.5" thickBot="1">
      <c r="A161" s="15">
        <f t="shared" si="10"/>
        <v>117</v>
      </c>
      <c r="C161" s="13"/>
      <c r="D161" s="13" t="s">
        <v>6</v>
      </c>
      <c r="E161" s="13" t="s">
        <v>38</v>
      </c>
      <c r="H161" s="48"/>
      <c r="I161" s="13"/>
      <c r="J161" s="13" t="s">
        <v>6</v>
      </c>
      <c r="K161" s="13" t="s">
        <v>38</v>
      </c>
      <c r="N161" s="48"/>
      <c r="O161" s="13" t="s">
        <v>38</v>
      </c>
      <c r="R161" s="48"/>
      <c r="S161" s="13" t="s">
        <v>38</v>
      </c>
      <c r="W161" s="28"/>
      <c r="X161" s="16"/>
    </row>
    <row r="162" spans="1:24" ht="12.75">
      <c r="A162" s="15">
        <f t="shared" si="10"/>
        <v>118</v>
      </c>
      <c r="C162" s="1" t="s">
        <v>11</v>
      </c>
      <c r="D162" s="21">
        <v>0</v>
      </c>
      <c r="E162" s="19">
        <v>0.29777</v>
      </c>
      <c r="H162" s="48"/>
      <c r="I162" s="1" t="s">
        <v>11</v>
      </c>
      <c r="J162" s="21">
        <v>0</v>
      </c>
      <c r="K162" s="19">
        <v>0.3312110691708377</v>
      </c>
      <c r="N162" s="48"/>
      <c r="O162" s="22">
        <f>(K162-E162)/E162</f>
        <v>0.11230503130213831</v>
      </c>
      <c r="R162" s="48"/>
      <c r="S162" s="22">
        <f>(K162-E162)/E162</f>
        <v>0.11230503130213831</v>
      </c>
      <c r="T162" s="22"/>
      <c r="W162" s="29" t="s">
        <v>81</v>
      </c>
      <c r="X162" s="83"/>
    </row>
    <row r="163" spans="1:24" ht="12.75">
      <c r="A163" s="15"/>
      <c r="B163" s="2"/>
      <c r="D163" s="21"/>
      <c r="E163" s="19"/>
      <c r="F163" s="19"/>
      <c r="G163" s="19"/>
      <c r="H163" s="6"/>
      <c r="J163" s="21"/>
      <c r="K163" s="19"/>
      <c r="L163" s="19"/>
      <c r="M163" s="19"/>
      <c r="N163" s="6"/>
      <c r="O163" s="19"/>
      <c r="P163" s="19"/>
      <c r="Q163" s="19"/>
      <c r="R163" s="6"/>
      <c r="S163" s="19"/>
      <c r="T163" s="19"/>
      <c r="W163" s="29"/>
      <c r="X163" s="26"/>
    </row>
    <row r="164" spans="1:24" ht="12.75">
      <c r="A164" s="15">
        <f>A162+1</f>
        <v>119</v>
      </c>
      <c r="B164" s="2"/>
      <c r="D164" s="15"/>
      <c r="E164" s="19"/>
      <c r="F164" s="19"/>
      <c r="G164" s="19"/>
      <c r="H164" s="6"/>
      <c r="I164" s="23" t="s">
        <v>13</v>
      </c>
      <c r="K164" s="24">
        <v>6</v>
      </c>
      <c r="L164" s="19"/>
      <c r="M164" s="19"/>
      <c r="N164" s="6"/>
      <c r="O164" s="19"/>
      <c r="P164" s="19"/>
      <c r="Q164" s="19"/>
      <c r="R164" s="6"/>
      <c r="S164" s="22">
        <f>(K164-E165)/E165</f>
        <v>0.2</v>
      </c>
      <c r="T164" s="19"/>
      <c r="X164" s="26"/>
    </row>
    <row r="165" spans="1:24" ht="12.75">
      <c r="A165" s="15">
        <f t="shared" si="10"/>
        <v>120</v>
      </c>
      <c r="B165" s="2"/>
      <c r="C165" s="23" t="s">
        <v>13</v>
      </c>
      <c r="E165" s="24">
        <v>5</v>
      </c>
      <c r="F165" s="19"/>
      <c r="G165" s="19"/>
      <c r="H165" s="6"/>
      <c r="I165" s="23" t="s">
        <v>15</v>
      </c>
      <c r="K165" s="24">
        <v>8</v>
      </c>
      <c r="L165" s="19"/>
      <c r="M165" s="19"/>
      <c r="N165" s="6"/>
      <c r="O165" s="22">
        <f>(K165-E165)/E165</f>
        <v>0.6</v>
      </c>
      <c r="P165" s="19"/>
      <c r="Q165" s="19"/>
      <c r="R165" s="6"/>
      <c r="S165" s="22">
        <f>(K165-E165)/E165</f>
        <v>0.6</v>
      </c>
      <c r="T165" s="19"/>
      <c r="W165" s="18" t="s">
        <v>14</v>
      </c>
      <c r="X165" s="26"/>
    </row>
    <row r="166" spans="1:24" ht="12.75">
      <c r="A166" s="15">
        <f>A165+1</f>
        <v>121</v>
      </c>
      <c r="B166" s="2"/>
      <c r="C166" s="23" t="s">
        <v>15</v>
      </c>
      <c r="E166" s="24">
        <v>21</v>
      </c>
      <c r="F166" s="19"/>
      <c r="G166" s="19"/>
      <c r="H166" s="6"/>
      <c r="I166" s="23" t="s">
        <v>17</v>
      </c>
      <c r="K166" s="24">
        <v>40</v>
      </c>
      <c r="L166" s="19"/>
      <c r="M166" s="19"/>
      <c r="N166" s="6"/>
      <c r="O166" s="22">
        <f>(K166-E166)/E166</f>
        <v>0.9047619047619048</v>
      </c>
      <c r="P166" s="19"/>
      <c r="Q166" s="19"/>
      <c r="R166" s="6"/>
      <c r="S166" s="22">
        <f>(K166-E166)/E166</f>
        <v>0.9047619047619048</v>
      </c>
      <c r="T166" s="19"/>
      <c r="W166" s="18" t="s">
        <v>16</v>
      </c>
      <c r="X166" s="26"/>
    </row>
    <row r="167" spans="1:24" ht="12.75">
      <c r="A167" s="15">
        <f>A165+1</f>
        <v>121</v>
      </c>
      <c r="B167" s="2"/>
      <c r="C167" s="23" t="s">
        <v>17</v>
      </c>
      <c r="E167" s="24">
        <v>55</v>
      </c>
      <c r="F167" s="19"/>
      <c r="G167" s="19"/>
      <c r="H167" s="6"/>
      <c r="I167" s="23" t="s">
        <v>19</v>
      </c>
      <c r="K167" s="24">
        <v>128</v>
      </c>
      <c r="L167" s="19"/>
      <c r="M167" s="19"/>
      <c r="N167" s="6"/>
      <c r="O167" s="22">
        <f>(K167-E167)/E167</f>
        <v>1.3272727272727274</v>
      </c>
      <c r="P167" s="19"/>
      <c r="Q167" s="19"/>
      <c r="R167" s="6"/>
      <c r="S167" s="22">
        <f>(K167-E167)/E167</f>
        <v>1.3272727272727274</v>
      </c>
      <c r="T167" s="19"/>
      <c r="W167" s="18" t="s">
        <v>18</v>
      </c>
      <c r="X167" s="26"/>
    </row>
    <row r="168" spans="1:24" ht="12.75">
      <c r="A168" s="15">
        <f t="shared" si="10"/>
        <v>122</v>
      </c>
      <c r="B168" s="2"/>
      <c r="C168" s="23" t="s">
        <v>19</v>
      </c>
      <c r="E168" s="24">
        <v>244</v>
      </c>
      <c r="F168" s="19"/>
      <c r="G168" s="19"/>
      <c r="H168" s="6"/>
      <c r="I168" s="23" t="s">
        <v>21</v>
      </c>
      <c r="K168" s="24">
        <v>422</v>
      </c>
      <c r="L168" s="19"/>
      <c r="M168" s="19"/>
      <c r="N168" s="6"/>
      <c r="O168" s="22">
        <f>(K168-E168)/E168</f>
        <v>0.7295081967213115</v>
      </c>
      <c r="P168" s="19"/>
      <c r="Q168" s="19"/>
      <c r="R168" s="6"/>
      <c r="S168" s="22">
        <f>(K168-E168)/E168</f>
        <v>0.7295081967213115</v>
      </c>
      <c r="T168" s="19"/>
      <c r="W168" s="18" t="s">
        <v>20</v>
      </c>
      <c r="X168" s="26"/>
    </row>
    <row r="169" spans="1:24" ht="12.75">
      <c r="A169" s="15"/>
      <c r="B169" s="2"/>
      <c r="C169" s="23"/>
      <c r="E169" s="24"/>
      <c r="F169" s="19"/>
      <c r="G169" s="19"/>
      <c r="H169" s="6"/>
      <c r="I169" s="23"/>
      <c r="K169" s="24"/>
      <c r="L169" s="19"/>
      <c r="M169" s="19"/>
      <c r="N169" s="6"/>
      <c r="O169" s="19"/>
      <c r="P169" s="19"/>
      <c r="Q169" s="19"/>
      <c r="R169" s="6"/>
      <c r="S169" s="24"/>
      <c r="T169" s="19"/>
      <c r="W169" s="18"/>
      <c r="X169" s="26"/>
    </row>
    <row r="170" spans="1:24" ht="12.75">
      <c r="A170" s="15">
        <f>A168+1</f>
        <v>123</v>
      </c>
      <c r="B170" s="2"/>
      <c r="C170" s="1" t="s">
        <v>70</v>
      </c>
      <c r="E170" s="24">
        <v>666.67</v>
      </c>
      <c r="F170" s="19"/>
      <c r="G170" s="19"/>
      <c r="H170" s="6"/>
      <c r="I170" s="1" t="s">
        <v>70</v>
      </c>
      <c r="K170" s="24">
        <v>375</v>
      </c>
      <c r="L170" s="19"/>
      <c r="M170" s="19"/>
      <c r="N170" s="6"/>
      <c r="O170" s="22">
        <f>(K170-E170)/E170</f>
        <v>-0.43750281248593753</v>
      </c>
      <c r="P170" s="19"/>
      <c r="Q170" s="19"/>
      <c r="R170" s="6"/>
      <c r="S170" s="22">
        <f>(K170-E170)/E170</f>
        <v>-0.43750281248593753</v>
      </c>
      <c r="T170" s="19"/>
      <c r="W170" s="18" t="s">
        <v>82</v>
      </c>
      <c r="X170" s="26"/>
    </row>
    <row r="171" spans="1:24" ht="12.75">
      <c r="A171" s="15">
        <f t="shared" si="10"/>
        <v>124</v>
      </c>
      <c r="B171" s="2"/>
      <c r="C171" s="1" t="s">
        <v>72</v>
      </c>
      <c r="E171" s="24">
        <v>250</v>
      </c>
      <c r="F171" s="19"/>
      <c r="G171" s="19"/>
      <c r="H171" s="6"/>
      <c r="I171" s="1" t="s">
        <v>72</v>
      </c>
      <c r="K171" s="24">
        <v>187.5</v>
      </c>
      <c r="L171" s="19"/>
      <c r="M171" s="19"/>
      <c r="N171" s="6"/>
      <c r="O171" s="22">
        <f>(K171-E171)/E171</f>
        <v>-0.25</v>
      </c>
      <c r="P171" s="19"/>
      <c r="Q171" s="19"/>
      <c r="R171" s="6"/>
      <c r="S171" s="22">
        <f>(K171-E171)/E171</f>
        <v>-0.25</v>
      </c>
      <c r="T171" s="19"/>
      <c r="W171" s="18" t="s">
        <v>83</v>
      </c>
      <c r="X171" s="26"/>
    </row>
    <row r="172" spans="1:24" ht="6.75" customHeight="1" thickBot="1">
      <c r="A172" s="15"/>
      <c r="B172" s="11"/>
      <c r="C172" s="25"/>
      <c r="D172" s="11"/>
      <c r="E172" s="11"/>
      <c r="F172" s="11"/>
      <c r="G172" s="11"/>
      <c r="H172" s="12"/>
      <c r="I172" s="25"/>
      <c r="J172" s="11"/>
      <c r="K172" s="11"/>
      <c r="L172" s="11"/>
      <c r="M172" s="11"/>
      <c r="N172" s="12"/>
      <c r="O172" s="11"/>
      <c r="P172" s="11"/>
      <c r="Q172" s="11"/>
      <c r="R172" s="12"/>
      <c r="S172" s="11"/>
      <c r="T172" s="11"/>
      <c r="W172" s="25"/>
      <c r="X172" s="82"/>
    </row>
    <row r="173" spans="1:24" ht="6.75" customHeight="1">
      <c r="A173" s="15"/>
      <c r="B173" s="5"/>
      <c r="D173" s="3"/>
      <c r="E173" s="3"/>
      <c r="F173" s="3"/>
      <c r="G173" s="3"/>
      <c r="H173" s="6"/>
      <c r="J173" s="3"/>
      <c r="K173" s="3"/>
      <c r="L173" s="3"/>
      <c r="M173" s="3"/>
      <c r="N173" s="6"/>
      <c r="O173" s="3"/>
      <c r="P173" s="3"/>
      <c r="Q173" s="3"/>
      <c r="R173" s="6"/>
      <c r="S173" s="3"/>
      <c r="T173" s="3"/>
      <c r="W173" s="14"/>
      <c r="X173" s="3"/>
    </row>
    <row r="174" spans="1:24" ht="12.75">
      <c r="A174" s="15">
        <f>A171+1</f>
        <v>125</v>
      </c>
      <c r="B174" s="14" t="s">
        <v>84</v>
      </c>
      <c r="D174" s="2"/>
      <c r="E174" s="3"/>
      <c r="H174" s="48"/>
      <c r="I174" s="14" t="s">
        <v>85</v>
      </c>
      <c r="J174" s="2"/>
      <c r="K174" s="3"/>
      <c r="N174" s="48"/>
      <c r="O174" s="3"/>
      <c r="R174" s="48"/>
      <c r="S174" s="3"/>
      <c r="X174" s="3"/>
    </row>
    <row r="175" spans="1:24" ht="13.5" thickBot="1">
      <c r="A175" s="15">
        <f t="shared" si="10"/>
        <v>126</v>
      </c>
      <c r="C175" s="13"/>
      <c r="D175" s="13" t="s">
        <v>6</v>
      </c>
      <c r="E175" s="13" t="s">
        <v>38</v>
      </c>
      <c r="H175" s="48"/>
      <c r="I175" s="13"/>
      <c r="J175" s="13" t="s">
        <v>6</v>
      </c>
      <c r="K175" s="13" t="s">
        <v>38</v>
      </c>
      <c r="N175" s="48"/>
      <c r="O175" s="13" t="s">
        <v>38</v>
      </c>
      <c r="R175" s="48"/>
      <c r="S175" s="13" t="s">
        <v>38</v>
      </c>
      <c r="W175" s="28"/>
      <c r="X175" s="16"/>
    </row>
    <row r="176" spans="1:24" ht="12.75">
      <c r="A176" s="15">
        <f t="shared" si="10"/>
        <v>127</v>
      </c>
      <c r="C176" s="1" t="s">
        <v>9</v>
      </c>
      <c r="D176" s="21">
        <v>875</v>
      </c>
      <c r="E176" s="19">
        <v>0.12059</v>
      </c>
      <c r="H176" s="48"/>
      <c r="I176" s="1" t="s">
        <v>9</v>
      </c>
      <c r="J176" s="21">
        <v>20000</v>
      </c>
      <c r="K176" s="19">
        <v>0.22797</v>
      </c>
      <c r="N176" s="48"/>
      <c r="O176" s="22">
        <f>(K176-E176)/E176</f>
        <v>0.8904552616303176</v>
      </c>
      <c r="R176" s="48"/>
      <c r="S176" s="22">
        <f>(K176-E176)/E176</f>
        <v>0.8904552616303176</v>
      </c>
      <c r="T176" s="22"/>
      <c r="W176" s="29" t="s">
        <v>86</v>
      </c>
      <c r="X176" s="83"/>
    </row>
    <row r="177" spans="1:24" ht="12.75">
      <c r="A177" s="15">
        <f t="shared" si="10"/>
        <v>128</v>
      </c>
      <c r="C177" s="1" t="s">
        <v>25</v>
      </c>
      <c r="D177" s="21">
        <v>121625</v>
      </c>
      <c r="E177" s="19">
        <v>0.11152</v>
      </c>
      <c r="H177" s="48"/>
      <c r="I177" s="1" t="s">
        <v>25</v>
      </c>
      <c r="J177" s="21">
        <v>80000</v>
      </c>
      <c r="K177" s="19">
        <v>0.17093</v>
      </c>
      <c r="N177" s="48"/>
      <c r="O177" s="22">
        <f>(K177-E177)/E177</f>
        <v>0.5327295552367289</v>
      </c>
      <c r="R177" s="48"/>
      <c r="S177" s="22">
        <f>(K177-E177)/E177</f>
        <v>0.5327295552367289</v>
      </c>
      <c r="T177" s="22"/>
      <c r="W177" s="29" t="s">
        <v>87</v>
      </c>
      <c r="X177" s="26"/>
    </row>
    <row r="178" spans="1:24" ht="12.75">
      <c r="A178" s="15">
        <f t="shared" si="10"/>
        <v>129</v>
      </c>
      <c r="C178" s="1" t="s">
        <v>25</v>
      </c>
      <c r="D178" s="21">
        <v>477500</v>
      </c>
      <c r="E178" s="19">
        <v>0.02465</v>
      </c>
      <c r="H178" s="48"/>
      <c r="I178" s="54" t="s">
        <v>25</v>
      </c>
      <c r="J178" s="55">
        <v>400000</v>
      </c>
      <c r="K178" s="19">
        <v>0.13674</v>
      </c>
      <c r="N178" s="48"/>
      <c r="O178" s="22">
        <f>(K178-E178)/E178</f>
        <v>4.547261663286005</v>
      </c>
      <c r="R178" s="48"/>
      <c r="S178" s="22">
        <f>(K178-E178)/E178</f>
        <v>4.547261663286005</v>
      </c>
      <c r="T178" s="22"/>
      <c r="W178" s="29" t="s">
        <v>88</v>
      </c>
      <c r="X178" s="26"/>
    </row>
    <row r="179" spans="1:24" ht="12.75">
      <c r="A179" s="15">
        <f t="shared" si="10"/>
        <v>130</v>
      </c>
      <c r="C179"/>
      <c r="H179" s="48"/>
      <c r="I179" s="54" t="s">
        <v>11</v>
      </c>
      <c r="J179" s="55">
        <v>500000</v>
      </c>
      <c r="K179" s="19">
        <v>0.0547</v>
      </c>
      <c r="N179" s="48"/>
      <c r="O179" s="22" t="e">
        <f>(K179-E179)/E179</f>
        <v>#DIV/0!</v>
      </c>
      <c r="R179" s="48"/>
      <c r="S179" s="26" t="s">
        <v>26</v>
      </c>
      <c r="T179" s="22"/>
      <c r="W179"/>
      <c r="X179" s="26"/>
    </row>
    <row r="180" spans="1:23" ht="12.75">
      <c r="A180" s="15"/>
      <c r="B180" s="2"/>
      <c r="D180" s="21"/>
      <c r="E180" s="19"/>
      <c r="F180" s="2"/>
      <c r="G180" s="2"/>
      <c r="H180" s="6"/>
      <c r="J180" s="21"/>
      <c r="K180" s="19"/>
      <c r="L180" s="2"/>
      <c r="M180" s="2"/>
      <c r="N180" s="6"/>
      <c r="O180" s="2"/>
      <c r="P180" s="2"/>
      <c r="Q180" s="2"/>
      <c r="R180" s="6"/>
      <c r="S180" s="19"/>
      <c r="T180" s="2"/>
      <c r="W180" s="29"/>
    </row>
    <row r="181" spans="1:24" ht="12.75">
      <c r="A181" s="15">
        <f>A179+1</f>
        <v>131</v>
      </c>
      <c r="B181" s="2"/>
      <c r="D181" s="15"/>
      <c r="E181" s="19"/>
      <c r="F181" s="19"/>
      <c r="G181" s="19"/>
      <c r="H181" s="6"/>
      <c r="I181" s="23" t="s">
        <v>13</v>
      </c>
      <c r="K181" s="24">
        <v>6</v>
      </c>
      <c r="L181" s="19"/>
      <c r="M181" s="19"/>
      <c r="N181" s="6"/>
      <c r="O181" s="19"/>
      <c r="P181" s="19"/>
      <c r="Q181" s="19"/>
      <c r="R181" s="6"/>
      <c r="S181" s="22">
        <f>(K181-E182)/E182</f>
        <v>0.2</v>
      </c>
      <c r="T181" s="19"/>
      <c r="X181" s="26"/>
    </row>
    <row r="182" spans="1:23" ht="12.75">
      <c r="A182" s="15">
        <f>A181+1</f>
        <v>132</v>
      </c>
      <c r="B182" s="2"/>
      <c r="C182" s="23" t="s">
        <v>13</v>
      </c>
      <c r="D182" s="21"/>
      <c r="E182" s="24">
        <v>5</v>
      </c>
      <c r="F182" s="2"/>
      <c r="G182" s="2"/>
      <c r="H182" s="6"/>
      <c r="I182" s="23" t="s">
        <v>15</v>
      </c>
      <c r="J182" s="21"/>
      <c r="K182" s="24">
        <v>8</v>
      </c>
      <c r="L182" s="2"/>
      <c r="M182" s="2"/>
      <c r="N182" s="6"/>
      <c r="O182" s="22">
        <f>(K182-E182)/E182</f>
        <v>0.6</v>
      </c>
      <c r="P182" s="2"/>
      <c r="Q182" s="2"/>
      <c r="R182" s="6"/>
      <c r="S182" s="22">
        <f>(K182-E182)/E182</f>
        <v>0.6</v>
      </c>
      <c r="T182" s="2"/>
      <c r="W182" s="29" t="s">
        <v>54</v>
      </c>
    </row>
    <row r="183" spans="1:23" ht="12.75">
      <c r="A183" s="15">
        <f>A182+1</f>
        <v>133</v>
      </c>
      <c r="B183" s="2"/>
      <c r="C183" s="23" t="s">
        <v>15</v>
      </c>
      <c r="D183" s="21"/>
      <c r="E183" s="24">
        <v>29</v>
      </c>
      <c r="F183" s="2"/>
      <c r="G183" s="2"/>
      <c r="H183" s="6"/>
      <c r="I183" s="23" t="s">
        <v>17</v>
      </c>
      <c r="J183" s="21"/>
      <c r="K183" s="24">
        <v>40</v>
      </c>
      <c r="L183" s="2"/>
      <c r="M183" s="2"/>
      <c r="N183" s="6"/>
      <c r="O183" s="22">
        <f>(K183-E183)/E183</f>
        <v>0.3793103448275862</v>
      </c>
      <c r="P183" s="2"/>
      <c r="Q183" s="2"/>
      <c r="R183" s="6"/>
      <c r="S183" s="22">
        <f>(K183-E183)/E183</f>
        <v>0.3793103448275862</v>
      </c>
      <c r="T183" s="2"/>
      <c r="W183" s="29" t="s">
        <v>55</v>
      </c>
    </row>
    <row r="184" spans="1:23" ht="12.75">
      <c r="A184" s="15">
        <f>A182+1</f>
        <v>133</v>
      </c>
      <c r="B184" s="2"/>
      <c r="C184" s="23" t="s">
        <v>17</v>
      </c>
      <c r="D184" s="21"/>
      <c r="E184" s="24">
        <v>67</v>
      </c>
      <c r="F184" s="2"/>
      <c r="G184" s="2"/>
      <c r="H184" s="6"/>
      <c r="I184" s="23" t="s">
        <v>19</v>
      </c>
      <c r="J184" s="21"/>
      <c r="K184" s="24">
        <v>128</v>
      </c>
      <c r="L184" s="2"/>
      <c r="M184" s="2"/>
      <c r="N184" s="6"/>
      <c r="O184" s="22">
        <f>(K184-E184)/E184</f>
        <v>0.9104477611940298</v>
      </c>
      <c r="P184" s="2"/>
      <c r="Q184" s="2"/>
      <c r="R184" s="6"/>
      <c r="S184" s="22">
        <f>(K184-E184)/E184</f>
        <v>0.9104477611940298</v>
      </c>
      <c r="T184" s="2"/>
      <c r="W184" s="29" t="s">
        <v>56</v>
      </c>
    </row>
    <row r="185" spans="1:23" ht="12.75">
      <c r="A185" s="15">
        <f>A184+1</f>
        <v>134</v>
      </c>
      <c r="B185" s="2"/>
      <c r="C185" s="23" t="s">
        <v>19</v>
      </c>
      <c r="D185" s="21"/>
      <c r="E185" s="24">
        <v>274</v>
      </c>
      <c r="F185" s="2"/>
      <c r="G185" s="2"/>
      <c r="H185" s="6"/>
      <c r="I185" s="23" t="s">
        <v>21</v>
      </c>
      <c r="J185" s="21"/>
      <c r="K185" s="24">
        <v>422</v>
      </c>
      <c r="L185" s="2"/>
      <c r="M185" s="2"/>
      <c r="N185" s="6"/>
      <c r="O185" s="22">
        <f>(K185-E185)/E185</f>
        <v>0.5401459854014599</v>
      </c>
      <c r="P185" s="2"/>
      <c r="Q185" s="2"/>
      <c r="R185" s="6"/>
      <c r="S185" s="22">
        <f>(K185-E185)/E185</f>
        <v>0.5401459854014599</v>
      </c>
      <c r="T185" s="2"/>
      <c r="W185" s="29" t="s">
        <v>57</v>
      </c>
    </row>
    <row r="186" spans="1:24" ht="12.75">
      <c r="A186" s="15">
        <f>A185+1</f>
        <v>135</v>
      </c>
      <c r="B186" s="2"/>
      <c r="C186" s="23"/>
      <c r="E186" s="24"/>
      <c r="F186" s="19"/>
      <c r="G186" s="19"/>
      <c r="H186" s="6"/>
      <c r="I186" s="23"/>
      <c r="K186" s="24"/>
      <c r="L186" s="19"/>
      <c r="M186" s="19"/>
      <c r="N186" s="6"/>
      <c r="O186" s="19"/>
      <c r="P186" s="19"/>
      <c r="Q186" s="19"/>
      <c r="R186" s="6"/>
      <c r="S186" s="24"/>
      <c r="T186" s="19"/>
      <c r="W186" s="18"/>
      <c r="X186" s="26"/>
    </row>
    <row r="187" spans="1:24" ht="12.75">
      <c r="A187" s="15">
        <f>A186+1</f>
        <v>136</v>
      </c>
      <c r="B187" s="2"/>
      <c r="C187" s="1" t="s">
        <v>70</v>
      </c>
      <c r="E187" s="24">
        <v>566.67</v>
      </c>
      <c r="F187" s="19"/>
      <c r="G187" s="19"/>
      <c r="H187" s="6"/>
      <c r="I187" s="1" t="s">
        <v>70</v>
      </c>
      <c r="K187" s="24">
        <v>375</v>
      </c>
      <c r="L187" s="19"/>
      <c r="M187" s="19"/>
      <c r="N187" s="6"/>
      <c r="O187" s="22">
        <f>(K187-E187)/E187</f>
        <v>-0.3382391868283127</v>
      </c>
      <c r="P187" s="19"/>
      <c r="Q187" s="19"/>
      <c r="R187" s="6"/>
      <c r="S187" s="22">
        <f>(K187-E187)/E187</f>
        <v>-0.3382391868283127</v>
      </c>
      <c r="T187" s="19"/>
      <c r="W187" s="18" t="s">
        <v>71</v>
      </c>
      <c r="X187" s="26"/>
    </row>
    <row r="188" spans="1:24" ht="12.75">
      <c r="A188" s="15">
        <f>A187+1</f>
        <v>137</v>
      </c>
      <c r="B188" s="2"/>
      <c r="C188" s="1" t="s">
        <v>72</v>
      </c>
      <c r="E188" s="24">
        <v>212.5</v>
      </c>
      <c r="F188" s="19"/>
      <c r="G188" s="19"/>
      <c r="H188" s="6"/>
      <c r="I188" s="1" t="s">
        <v>72</v>
      </c>
      <c r="K188" s="24">
        <v>187.5</v>
      </c>
      <c r="L188" s="19"/>
      <c r="M188" s="19"/>
      <c r="N188" s="6"/>
      <c r="O188" s="22">
        <f>(K188-E188)/E188</f>
        <v>-0.11764705882352941</v>
      </c>
      <c r="P188" s="19"/>
      <c r="Q188" s="19"/>
      <c r="R188" s="6"/>
      <c r="S188" s="22">
        <f>(K188-E188)/E188</f>
        <v>-0.11764705882352941</v>
      </c>
      <c r="T188" s="19"/>
      <c r="W188" s="18" t="s">
        <v>73</v>
      </c>
      <c r="X188" s="26"/>
    </row>
    <row r="189" spans="1:24" ht="12.75">
      <c r="A189" s="15"/>
      <c r="B189" s="2"/>
      <c r="E189" s="24"/>
      <c r="F189" s="19"/>
      <c r="G189" s="19"/>
      <c r="H189" s="6"/>
      <c r="K189" s="24"/>
      <c r="L189" s="19"/>
      <c r="M189" s="19"/>
      <c r="N189" s="6"/>
      <c r="O189" s="22"/>
      <c r="P189" s="19"/>
      <c r="Q189" s="19"/>
      <c r="R189" s="6"/>
      <c r="S189" s="24"/>
      <c r="T189" s="19"/>
      <c r="W189" s="18"/>
      <c r="X189" s="26"/>
    </row>
    <row r="190" spans="1:24" ht="12.75">
      <c r="A190" s="15">
        <f>A188+1</f>
        <v>138</v>
      </c>
      <c r="B190" s="2"/>
      <c r="E190" s="24"/>
      <c r="F190" s="19"/>
      <c r="G190" s="19"/>
      <c r="H190" s="6"/>
      <c r="I190" s="1" t="s">
        <v>89</v>
      </c>
      <c r="K190" s="24">
        <v>16.87</v>
      </c>
      <c r="L190" s="19"/>
      <c r="M190" s="19"/>
      <c r="N190" s="6"/>
      <c r="O190" s="22"/>
      <c r="P190" s="19"/>
      <c r="Q190" s="19"/>
      <c r="R190" s="6"/>
      <c r="S190" s="26" t="s">
        <v>26</v>
      </c>
      <c r="T190" s="19"/>
      <c r="W190" s="18"/>
      <c r="X190" s="26"/>
    </row>
    <row r="191" spans="1:24" ht="12.75">
      <c r="A191" s="15"/>
      <c r="B191" s="2"/>
      <c r="E191" s="24"/>
      <c r="F191" s="19"/>
      <c r="G191" s="19"/>
      <c r="H191" s="6"/>
      <c r="K191" s="24"/>
      <c r="L191" s="19"/>
      <c r="M191" s="19"/>
      <c r="N191" s="6"/>
      <c r="O191" s="22"/>
      <c r="P191" s="19"/>
      <c r="Q191" s="19"/>
      <c r="R191" s="6"/>
      <c r="S191" s="24"/>
      <c r="T191" s="19"/>
      <c r="W191" s="18"/>
      <c r="X191" s="26"/>
    </row>
    <row r="192" spans="1:24" ht="12.75">
      <c r="A192" s="15">
        <f>A190+1</f>
        <v>139</v>
      </c>
      <c r="B192" s="2"/>
      <c r="E192" s="24"/>
      <c r="F192" s="19"/>
      <c r="G192" s="19"/>
      <c r="H192" s="6"/>
      <c r="I192" s="1" t="s">
        <v>103</v>
      </c>
      <c r="K192" s="24"/>
      <c r="L192" s="19"/>
      <c r="M192" s="19"/>
      <c r="N192" s="6"/>
      <c r="O192" s="22"/>
      <c r="P192" s="19"/>
      <c r="Q192" s="19"/>
      <c r="R192" s="6"/>
      <c r="S192" s="24"/>
      <c r="T192" s="19"/>
      <c r="W192" s="18"/>
      <c r="X192" s="26"/>
    </row>
    <row r="193" spans="1:24" ht="12.75">
      <c r="A193" s="15">
        <f>A192+1</f>
        <v>140</v>
      </c>
      <c r="B193" s="2"/>
      <c r="E193" s="24"/>
      <c r="F193" s="19"/>
      <c r="G193" s="19"/>
      <c r="H193" s="6"/>
      <c r="I193" s="1" t="s">
        <v>91</v>
      </c>
      <c r="K193" s="24"/>
      <c r="L193" s="19"/>
      <c r="M193" s="19"/>
      <c r="N193" s="6"/>
      <c r="O193" s="22"/>
      <c r="P193" s="19"/>
      <c r="Q193" s="19"/>
      <c r="R193" s="6"/>
      <c r="S193" s="24"/>
      <c r="T193" s="19"/>
      <c r="W193" s="18"/>
      <c r="X193" s="26"/>
    </row>
    <row r="194" spans="1:24" ht="6.75" customHeight="1" thickBot="1">
      <c r="A194" s="15"/>
      <c r="B194" s="11"/>
      <c r="C194" s="25"/>
      <c r="D194" s="11"/>
      <c r="E194" s="11"/>
      <c r="F194" s="11"/>
      <c r="G194" s="11"/>
      <c r="H194" s="12"/>
      <c r="I194" s="25"/>
      <c r="J194" s="11"/>
      <c r="K194" s="11"/>
      <c r="L194" s="11"/>
      <c r="M194" s="11"/>
      <c r="N194" s="12"/>
      <c r="O194" s="11"/>
      <c r="P194" s="11"/>
      <c r="Q194" s="11"/>
      <c r="R194" s="12"/>
      <c r="S194" s="11"/>
      <c r="T194" s="11"/>
      <c r="W194" s="25"/>
      <c r="X194" s="82"/>
    </row>
    <row r="195" spans="1:24" ht="6.75" customHeight="1">
      <c r="A195" s="15"/>
      <c r="B195" s="5"/>
      <c r="D195" s="3"/>
      <c r="E195" s="3"/>
      <c r="F195" s="3"/>
      <c r="G195" s="3"/>
      <c r="H195" s="6"/>
      <c r="J195" s="3"/>
      <c r="K195" s="3"/>
      <c r="L195" s="3"/>
      <c r="M195" s="3"/>
      <c r="N195" s="6"/>
      <c r="O195" s="3"/>
      <c r="P195" s="3"/>
      <c r="Q195" s="3"/>
      <c r="R195" s="6"/>
      <c r="S195" s="3"/>
      <c r="T195" s="3"/>
      <c r="W195" s="14"/>
      <c r="X195" s="3"/>
    </row>
    <row r="196" spans="1:24" ht="12.75">
      <c r="A196" s="15">
        <f>A193+1</f>
        <v>141</v>
      </c>
      <c r="B196" s="27" t="s">
        <v>92</v>
      </c>
      <c r="D196" s="2"/>
      <c r="E196" s="3"/>
      <c r="H196" s="48"/>
      <c r="I196" s="14" t="s">
        <v>93</v>
      </c>
      <c r="J196" s="2"/>
      <c r="K196" s="3"/>
      <c r="N196" s="48"/>
      <c r="O196" s="3"/>
      <c r="R196" s="48"/>
      <c r="S196" s="3"/>
      <c r="X196" s="3"/>
    </row>
    <row r="197" spans="1:24" ht="13.5" thickBot="1">
      <c r="A197" s="15">
        <f>A196+1</f>
        <v>142</v>
      </c>
      <c r="C197" s="13"/>
      <c r="D197" s="13" t="s">
        <v>6</v>
      </c>
      <c r="E197" s="13" t="s">
        <v>38</v>
      </c>
      <c r="H197" s="48"/>
      <c r="I197" s="13"/>
      <c r="J197" s="13" t="s">
        <v>6</v>
      </c>
      <c r="K197" s="13" t="s">
        <v>38</v>
      </c>
      <c r="N197" s="48"/>
      <c r="O197" s="13" t="s">
        <v>38</v>
      </c>
      <c r="R197" s="48"/>
      <c r="S197" s="13" t="s">
        <v>38</v>
      </c>
      <c r="W197" s="28"/>
      <c r="X197" s="16"/>
    </row>
    <row r="198" spans="1:24" ht="12.75">
      <c r="A198" s="15">
        <f>A197+1</f>
        <v>143</v>
      </c>
      <c r="C198" s="1" t="s">
        <v>9</v>
      </c>
      <c r="D198" s="21">
        <v>875</v>
      </c>
      <c r="E198" s="19">
        <v>2.71593</v>
      </c>
      <c r="H198" s="48"/>
      <c r="I198" s="1" t="s">
        <v>9</v>
      </c>
      <c r="J198" s="21">
        <v>20000</v>
      </c>
      <c r="K198" s="19">
        <v>3.10245</v>
      </c>
      <c r="N198" s="48"/>
      <c r="O198" s="22">
        <f>(K198-E198)/E198</f>
        <v>0.1423158917939711</v>
      </c>
      <c r="R198" s="48"/>
      <c r="S198" s="22">
        <f>(K198-E198)/E198</f>
        <v>0.1423158917939711</v>
      </c>
      <c r="T198" s="22"/>
      <c r="W198" s="29" t="s">
        <v>94</v>
      </c>
      <c r="X198" s="83"/>
    </row>
    <row r="199" spans="1:24" ht="12.75">
      <c r="A199" s="15">
        <f>A198+1</f>
        <v>144</v>
      </c>
      <c r="C199" s="1" t="s">
        <v>25</v>
      </c>
      <c r="D199" s="21">
        <v>121625</v>
      </c>
      <c r="E199" s="19">
        <v>0.11653</v>
      </c>
      <c r="H199" s="48"/>
      <c r="I199" s="1" t="s">
        <v>25</v>
      </c>
      <c r="J199" s="21">
        <v>80000</v>
      </c>
      <c r="K199" s="19">
        <v>0.17093</v>
      </c>
      <c r="N199" s="48"/>
      <c r="O199" s="22">
        <f>(K199-E199)/E199</f>
        <v>0.4668325753024973</v>
      </c>
      <c r="R199" s="48"/>
      <c r="S199" s="22">
        <f>(K199-E199)/E199</f>
        <v>0.4668325753024973</v>
      </c>
      <c r="T199" s="22"/>
      <c r="W199" s="29" t="s">
        <v>95</v>
      </c>
      <c r="X199" s="26"/>
    </row>
    <row r="200" spans="1:24" ht="12.75">
      <c r="A200" s="15">
        <f>A199+1</f>
        <v>145</v>
      </c>
      <c r="C200" s="1" t="s">
        <v>11</v>
      </c>
      <c r="D200" s="21">
        <v>122500</v>
      </c>
      <c r="E200" s="19">
        <v>0.10777</v>
      </c>
      <c r="H200" s="48"/>
      <c r="I200" s="54" t="s">
        <v>25</v>
      </c>
      <c r="J200" s="55">
        <v>400000</v>
      </c>
      <c r="K200" s="19">
        <v>0.13674</v>
      </c>
      <c r="N200" s="48"/>
      <c r="O200" s="22">
        <f>(K200-E200)/E200</f>
        <v>0.26881321332467284</v>
      </c>
      <c r="R200" s="48"/>
      <c r="S200" s="22">
        <f>(K200-E200)/E200</f>
        <v>0.26881321332467284</v>
      </c>
      <c r="T200" s="22"/>
      <c r="W200" s="29" t="s">
        <v>96</v>
      </c>
      <c r="X200" s="26"/>
    </row>
    <row r="201" spans="1:20" ht="12.75">
      <c r="A201" s="15">
        <f>A200+1</f>
        <v>146</v>
      </c>
      <c r="H201" s="48"/>
      <c r="I201" s="54" t="s">
        <v>11</v>
      </c>
      <c r="J201" s="55">
        <v>500000</v>
      </c>
      <c r="K201" s="19">
        <v>0.0547</v>
      </c>
      <c r="N201" s="48"/>
      <c r="R201" s="48"/>
      <c r="S201" s="26" t="s">
        <v>26</v>
      </c>
      <c r="T201" s="26"/>
    </row>
    <row r="202" spans="1:23" ht="12.75">
      <c r="A202" s="15"/>
      <c r="B202" s="2"/>
      <c r="D202" s="21"/>
      <c r="E202" s="19"/>
      <c r="F202" s="2"/>
      <c r="H202" s="48"/>
      <c r="J202" s="21"/>
      <c r="K202" s="19"/>
      <c r="L202" s="2"/>
      <c r="N202" s="48"/>
      <c r="O202" s="2"/>
      <c r="P202" s="2"/>
      <c r="R202" s="48"/>
      <c r="S202" s="19"/>
      <c r="T202" s="2"/>
      <c r="W202" s="29"/>
    </row>
    <row r="203" spans="1:24" ht="12.75">
      <c r="A203" s="15">
        <f>A201+1</f>
        <v>147</v>
      </c>
      <c r="B203" s="2"/>
      <c r="C203" s="23" t="s">
        <v>63</v>
      </c>
      <c r="D203" s="21"/>
      <c r="E203" s="24">
        <v>67</v>
      </c>
      <c r="F203" s="2"/>
      <c r="H203" s="48"/>
      <c r="I203" s="23" t="s">
        <v>63</v>
      </c>
      <c r="J203" s="21"/>
      <c r="K203" s="24">
        <v>128</v>
      </c>
      <c r="L203" s="2"/>
      <c r="N203" s="48"/>
      <c r="O203" s="22">
        <f>(K203-E203)/E203</f>
        <v>0.9104477611940298</v>
      </c>
      <c r="P203" s="2"/>
      <c r="R203" s="48"/>
      <c r="S203" s="22">
        <f>(K203-E203)/E203</f>
        <v>0.9104477611940298</v>
      </c>
      <c r="T203" s="2"/>
      <c r="W203" s="29" t="s">
        <v>64</v>
      </c>
      <c r="X203" s="21" t="s">
        <v>54</v>
      </c>
    </row>
    <row r="204" spans="1:24" ht="12.75">
      <c r="A204" s="15"/>
      <c r="B204" s="2"/>
      <c r="C204" s="23"/>
      <c r="E204" s="24"/>
      <c r="F204" s="19"/>
      <c r="G204" s="19"/>
      <c r="H204" s="6"/>
      <c r="I204" s="23"/>
      <c r="K204" s="24"/>
      <c r="L204" s="19"/>
      <c r="M204" s="19"/>
      <c r="N204" s="6"/>
      <c r="O204" s="19"/>
      <c r="P204" s="19"/>
      <c r="Q204" s="19"/>
      <c r="R204" s="6"/>
      <c r="S204" s="24"/>
      <c r="T204" s="19"/>
      <c r="W204" s="18"/>
      <c r="X204" s="26"/>
    </row>
    <row r="205" spans="1:24" ht="12.75">
      <c r="A205" s="15">
        <f>A203+1</f>
        <v>148</v>
      </c>
      <c r="B205" s="2"/>
      <c r="C205" s="1" t="s">
        <v>70</v>
      </c>
      <c r="E205" s="24">
        <v>566.67</v>
      </c>
      <c r="F205" s="19"/>
      <c r="G205" s="19"/>
      <c r="H205" s="6"/>
      <c r="I205" s="1" t="s">
        <v>70</v>
      </c>
      <c r="K205" s="24">
        <v>375</v>
      </c>
      <c r="L205" s="19"/>
      <c r="M205" s="19"/>
      <c r="N205" s="6"/>
      <c r="O205" s="22">
        <f>(K205-E205)/E205</f>
        <v>-0.3382391868283127</v>
      </c>
      <c r="P205" s="19"/>
      <c r="Q205" s="19"/>
      <c r="R205" s="6"/>
      <c r="S205" s="22">
        <f>(K205-E205)/E205</f>
        <v>-0.3382391868283127</v>
      </c>
      <c r="T205" s="19"/>
      <c r="W205" s="18" t="s">
        <v>71</v>
      </c>
      <c r="X205" s="26"/>
    </row>
    <row r="206" spans="1:24" ht="12.75">
      <c r="A206" s="15">
        <f>A205+1</f>
        <v>149</v>
      </c>
      <c r="B206" s="2"/>
      <c r="C206" s="1" t="s">
        <v>72</v>
      </c>
      <c r="E206" s="24">
        <v>212.5</v>
      </c>
      <c r="F206" s="19"/>
      <c r="G206" s="19"/>
      <c r="H206" s="6"/>
      <c r="I206" s="1" t="s">
        <v>72</v>
      </c>
      <c r="K206" s="24">
        <v>187.5</v>
      </c>
      <c r="L206" s="19"/>
      <c r="M206" s="19"/>
      <c r="N206" s="6"/>
      <c r="O206" s="22">
        <f>(K206-E206)/E206</f>
        <v>-0.11764705882352941</v>
      </c>
      <c r="P206" s="19"/>
      <c r="Q206" s="19"/>
      <c r="R206" s="6"/>
      <c r="S206" s="22">
        <f>(K206-E206)/E206</f>
        <v>-0.11764705882352941</v>
      </c>
      <c r="T206" s="19"/>
      <c r="W206" s="18" t="s">
        <v>73</v>
      </c>
      <c r="X206" s="26"/>
    </row>
    <row r="207" spans="1:23" ht="12.75">
      <c r="A207" s="15">
        <f>A206+1</f>
        <v>150</v>
      </c>
      <c r="C207" s="1" t="s">
        <v>97</v>
      </c>
      <c r="E207" s="24">
        <v>2077</v>
      </c>
      <c r="G207" s="19"/>
      <c r="H207" s="6"/>
      <c r="I207" s="1" t="s">
        <v>97</v>
      </c>
      <c r="K207" s="24">
        <v>0</v>
      </c>
      <c r="M207" s="19"/>
      <c r="N207" s="6"/>
      <c r="O207" s="22">
        <f>(K207-E207)/E207</f>
        <v>-1</v>
      </c>
      <c r="Q207" s="19"/>
      <c r="R207" s="6"/>
      <c r="S207" s="22">
        <f>(K207-E207)/E207</f>
        <v>-1</v>
      </c>
      <c r="W207" s="18" t="s">
        <v>98</v>
      </c>
    </row>
    <row r="208" spans="1:24" ht="12.75">
      <c r="A208" s="15"/>
      <c r="B208" s="2"/>
      <c r="E208" s="24"/>
      <c r="F208" s="19"/>
      <c r="G208" s="19"/>
      <c r="H208" s="6"/>
      <c r="K208" s="24"/>
      <c r="L208" s="19"/>
      <c r="M208" s="19"/>
      <c r="N208" s="6"/>
      <c r="O208" s="22"/>
      <c r="P208" s="19"/>
      <c r="Q208" s="19"/>
      <c r="R208" s="6"/>
      <c r="S208" s="24"/>
      <c r="T208" s="19"/>
      <c r="W208" s="18"/>
      <c r="X208" s="26"/>
    </row>
    <row r="209" spans="1:24" ht="12.75">
      <c r="A209" s="15">
        <f>A207+1</f>
        <v>151</v>
      </c>
      <c r="B209" s="2"/>
      <c r="E209" s="24"/>
      <c r="F209" s="19"/>
      <c r="G209" s="19"/>
      <c r="H209" s="6"/>
      <c r="I209" s="1" t="s">
        <v>89</v>
      </c>
      <c r="K209" s="24">
        <v>16.87</v>
      </c>
      <c r="L209" s="19"/>
      <c r="M209" s="19"/>
      <c r="N209" s="6"/>
      <c r="O209" s="22"/>
      <c r="P209" s="19"/>
      <c r="Q209" s="19"/>
      <c r="R209" s="6"/>
      <c r="S209" s="26" t="s">
        <v>26</v>
      </c>
      <c r="T209" s="19"/>
      <c r="W209" s="18"/>
      <c r="X209" s="26"/>
    </row>
    <row r="210" spans="1:24" ht="12.75">
      <c r="A210" s="15">
        <f>A209+1</f>
        <v>152</v>
      </c>
      <c r="B210" s="2"/>
      <c r="E210" s="24"/>
      <c r="F210" s="19"/>
      <c r="G210" s="19"/>
      <c r="H210" s="6"/>
      <c r="K210" s="24"/>
      <c r="L210" s="19"/>
      <c r="M210" s="19"/>
      <c r="N210" s="6"/>
      <c r="O210" s="22"/>
      <c r="P210" s="19"/>
      <c r="Q210" s="19"/>
      <c r="R210" s="6"/>
      <c r="S210" s="24"/>
      <c r="T210" s="19"/>
      <c r="W210" s="18"/>
      <c r="X210" s="26"/>
    </row>
    <row r="211" spans="1:24" ht="12.75">
      <c r="A211" s="15">
        <f>A210+1</f>
        <v>153</v>
      </c>
      <c r="B211" s="2"/>
      <c r="E211" s="24"/>
      <c r="F211" s="19"/>
      <c r="G211" s="19"/>
      <c r="H211" s="6"/>
      <c r="I211" s="1" t="s">
        <v>90</v>
      </c>
      <c r="K211" s="24"/>
      <c r="L211" s="19"/>
      <c r="M211" s="19"/>
      <c r="N211" s="6"/>
      <c r="O211" s="22"/>
      <c r="P211" s="19"/>
      <c r="Q211" s="19"/>
      <c r="R211" s="6"/>
      <c r="S211" s="24"/>
      <c r="T211" s="19"/>
      <c r="W211" s="18"/>
      <c r="X211" s="26"/>
    </row>
    <row r="212" spans="1:24" ht="12.75">
      <c r="A212" s="15">
        <f>A211+1</f>
        <v>154</v>
      </c>
      <c r="B212" s="2"/>
      <c r="E212" s="24"/>
      <c r="F212" s="19"/>
      <c r="G212" s="19"/>
      <c r="H212" s="6"/>
      <c r="I212" s="1" t="s">
        <v>91</v>
      </c>
      <c r="K212" s="24"/>
      <c r="L212" s="19"/>
      <c r="M212" s="19"/>
      <c r="N212" s="6"/>
      <c r="O212" s="22"/>
      <c r="P212" s="19"/>
      <c r="Q212" s="19"/>
      <c r="R212" s="6"/>
      <c r="S212" s="24"/>
      <c r="T212" s="19"/>
      <c r="W212" s="18"/>
      <c r="X212" s="26"/>
    </row>
    <row r="213" spans="1:24" ht="6.75" customHeight="1" thickBot="1">
      <c r="A213" s="15"/>
      <c r="B213" s="11"/>
      <c r="C213" s="25"/>
      <c r="D213" s="11"/>
      <c r="E213" s="11"/>
      <c r="F213" s="11"/>
      <c r="G213" s="11"/>
      <c r="H213" s="12"/>
      <c r="I213" s="25"/>
      <c r="J213" s="11"/>
      <c r="K213" s="11"/>
      <c r="L213" s="11"/>
      <c r="M213" s="11"/>
      <c r="N213" s="12"/>
      <c r="O213" s="11"/>
      <c r="P213" s="11"/>
      <c r="Q213" s="11"/>
      <c r="R213" s="12"/>
      <c r="S213" s="11"/>
      <c r="T213" s="11"/>
      <c r="W213" s="25"/>
      <c r="X213" s="82"/>
    </row>
    <row r="214" spans="1:24" ht="6.75" customHeight="1">
      <c r="A214" s="15"/>
      <c r="B214" s="5"/>
      <c r="D214" s="3"/>
      <c r="E214" s="3"/>
      <c r="F214" s="3"/>
      <c r="G214" s="3"/>
      <c r="H214" s="6"/>
      <c r="J214" s="3"/>
      <c r="K214" s="3"/>
      <c r="L214" s="3"/>
      <c r="M214" s="3"/>
      <c r="N214" s="6"/>
      <c r="O214" s="3"/>
      <c r="P214" s="3"/>
      <c r="Q214" s="3"/>
      <c r="R214" s="6"/>
      <c r="S214" s="3"/>
      <c r="T214" s="3"/>
      <c r="W214" s="14"/>
      <c r="X214" s="3"/>
    </row>
    <row r="215" spans="1:24" ht="12.75">
      <c r="A215" s="15">
        <f>A212+1</f>
        <v>155</v>
      </c>
      <c r="B215" s="14" t="s">
        <v>100</v>
      </c>
      <c r="D215" s="2"/>
      <c r="E215" s="3"/>
      <c r="F215" s="3"/>
      <c r="G215" s="3"/>
      <c r="H215" s="6"/>
      <c r="I215" s="14" t="s">
        <v>100</v>
      </c>
      <c r="J215" s="2"/>
      <c r="K215" s="3"/>
      <c r="L215" s="3"/>
      <c r="M215" s="3"/>
      <c r="N215" s="6"/>
      <c r="O215" s="3"/>
      <c r="P215" s="3"/>
      <c r="Q215" s="3"/>
      <c r="R215" s="6"/>
      <c r="S215" s="3"/>
      <c r="T215" s="3"/>
      <c r="X215" s="3"/>
    </row>
    <row r="216" spans="1:24" ht="13.5" thickBot="1">
      <c r="A216" s="15">
        <f>A215+1</f>
        <v>156</v>
      </c>
      <c r="B216" s="2"/>
      <c r="C216" s="25"/>
      <c r="D216" s="13" t="s">
        <v>6</v>
      </c>
      <c r="E216" s="13" t="s">
        <v>38</v>
      </c>
      <c r="F216" s="3"/>
      <c r="G216" s="3"/>
      <c r="H216" s="6"/>
      <c r="I216" s="25"/>
      <c r="J216" s="13" t="s">
        <v>6</v>
      </c>
      <c r="K216" s="13" t="s">
        <v>38</v>
      </c>
      <c r="L216" s="3"/>
      <c r="M216" s="3"/>
      <c r="N216" s="6"/>
      <c r="O216" s="13" t="s">
        <v>38</v>
      </c>
      <c r="P216" s="3"/>
      <c r="Q216" s="3"/>
      <c r="R216" s="6"/>
      <c r="S216" s="13" t="s">
        <v>38</v>
      </c>
      <c r="T216" s="3"/>
      <c r="W216" s="28"/>
      <c r="X216" s="16"/>
    </row>
    <row r="217" spans="1:24" ht="12.75">
      <c r="A217" s="15">
        <f>A216+1</f>
        <v>157</v>
      </c>
      <c r="B217" s="2"/>
      <c r="C217" s="1" t="s">
        <v>11</v>
      </c>
      <c r="D217" s="21">
        <v>0</v>
      </c>
      <c r="E217" s="19">
        <v>1.66829</v>
      </c>
      <c r="F217" s="3"/>
      <c r="G217" s="3"/>
      <c r="H217" s="6"/>
      <c r="I217" s="1" t="s">
        <v>11</v>
      </c>
      <c r="J217" s="21">
        <v>0</v>
      </c>
      <c r="K217" s="19">
        <v>1.9057114133770112</v>
      </c>
      <c r="L217" s="3"/>
      <c r="M217" s="3"/>
      <c r="N217" s="6"/>
      <c r="O217" s="22">
        <f>(K217-E217)/E217</f>
        <v>0.1423142339623274</v>
      </c>
      <c r="P217" s="3"/>
      <c r="Q217" s="3"/>
      <c r="R217" s="6"/>
      <c r="S217" s="22">
        <f>(K217-E217)/E217</f>
        <v>0.1423142339623274</v>
      </c>
      <c r="T217" s="22"/>
      <c r="W217" s="29" t="s">
        <v>47</v>
      </c>
      <c r="X217" s="83"/>
    </row>
    <row r="218" spans="1:24" ht="6.75" customHeight="1" thickBot="1">
      <c r="A218" s="15"/>
      <c r="B218" s="11"/>
      <c r="C218" s="25"/>
      <c r="D218" s="11"/>
      <c r="E218" s="11"/>
      <c r="F218" s="11"/>
      <c r="G218" s="11"/>
      <c r="H218" s="12"/>
      <c r="I218" s="25"/>
      <c r="J218" s="11"/>
      <c r="K218" s="11"/>
      <c r="L218" s="11"/>
      <c r="M218" s="11"/>
      <c r="N218" s="12"/>
      <c r="O218" s="11"/>
      <c r="P218" s="11"/>
      <c r="Q218" s="11"/>
      <c r="R218" s="12"/>
      <c r="S218" s="11"/>
      <c r="T218" s="11"/>
      <c r="W218" s="25"/>
      <c r="X218" s="82"/>
    </row>
    <row r="219" spans="1:24" ht="6.75" customHeight="1">
      <c r="A219" s="15"/>
      <c r="B219" s="5"/>
      <c r="D219" s="3"/>
      <c r="E219" s="3"/>
      <c r="F219" s="3"/>
      <c r="G219" s="3"/>
      <c r="H219" s="6"/>
      <c r="J219" s="3"/>
      <c r="K219" s="3"/>
      <c r="L219" s="3"/>
      <c r="M219" s="3"/>
      <c r="N219" s="6"/>
      <c r="O219" s="3"/>
      <c r="P219" s="3"/>
      <c r="Q219" s="3"/>
      <c r="R219" s="6"/>
      <c r="S219" s="3"/>
      <c r="T219" s="3"/>
      <c r="W219" s="14"/>
      <c r="X219" s="3"/>
    </row>
    <row r="220" spans="1:24" ht="12.75">
      <c r="A220" s="15">
        <f>A217+1</f>
        <v>158</v>
      </c>
      <c r="B220" s="14" t="s">
        <v>101</v>
      </c>
      <c r="D220" s="2"/>
      <c r="E220" s="3"/>
      <c r="F220" s="3"/>
      <c r="G220" s="3"/>
      <c r="H220" s="6"/>
      <c r="I220" s="30" t="s">
        <v>99</v>
      </c>
      <c r="J220" s="32"/>
      <c r="K220" s="32"/>
      <c r="L220" s="32"/>
      <c r="M220" s="3"/>
      <c r="N220" s="6"/>
      <c r="O220" s="3"/>
      <c r="P220" s="3"/>
      <c r="Q220" s="3"/>
      <c r="R220" s="6"/>
      <c r="S220" s="32"/>
      <c r="T220" s="32"/>
      <c r="X220" s="3"/>
    </row>
    <row r="221" spans="1:24" ht="13.5" thickBot="1">
      <c r="A221" s="15">
        <f>A220+1</f>
        <v>159</v>
      </c>
      <c r="B221" s="2"/>
      <c r="C221" s="25"/>
      <c r="D221" s="13" t="s">
        <v>6</v>
      </c>
      <c r="E221" s="13" t="s">
        <v>38</v>
      </c>
      <c r="F221" s="3"/>
      <c r="G221" s="3"/>
      <c r="H221" s="6"/>
      <c r="I221" s="32"/>
      <c r="J221" s="32"/>
      <c r="K221" s="32"/>
      <c r="L221" s="32"/>
      <c r="M221" s="3"/>
      <c r="N221" s="6"/>
      <c r="O221" s="13" t="s">
        <v>38</v>
      </c>
      <c r="P221" s="3"/>
      <c r="Q221" s="3"/>
      <c r="R221" s="6"/>
      <c r="S221" s="32"/>
      <c r="T221" s="32"/>
      <c r="W221" s="28"/>
      <c r="X221" s="16"/>
    </row>
    <row r="222" spans="1:24" ht="12.75">
      <c r="A222" s="15">
        <f>A221+1</f>
        <v>160</v>
      </c>
      <c r="B222" s="2"/>
      <c r="C222" s="1" t="s">
        <v>11</v>
      </c>
      <c r="D222" s="21">
        <v>0</v>
      </c>
      <c r="E222" s="19">
        <v>2.5567</v>
      </c>
      <c r="F222" s="3"/>
      <c r="G222" s="3"/>
      <c r="H222" s="6"/>
      <c r="I222" s="32"/>
      <c r="J222" s="32"/>
      <c r="K222" s="32"/>
      <c r="L222" s="32"/>
      <c r="M222" s="3"/>
      <c r="N222" s="6"/>
      <c r="O222" s="22">
        <f>(K222-E222)/E222</f>
        <v>-1</v>
      </c>
      <c r="P222" s="3"/>
      <c r="Q222" s="3"/>
      <c r="R222" s="6"/>
      <c r="S222" s="32"/>
      <c r="T222" s="32"/>
      <c r="W222" s="29" t="s">
        <v>47</v>
      </c>
      <c r="X222" s="83"/>
    </row>
    <row r="223" spans="1:24" ht="6.75" customHeight="1" thickBot="1">
      <c r="A223" s="15"/>
      <c r="B223" s="11"/>
      <c r="C223" s="25"/>
      <c r="D223" s="11"/>
      <c r="E223" s="11"/>
      <c r="F223" s="11"/>
      <c r="G223" s="11"/>
      <c r="H223" s="12"/>
      <c r="I223" s="62"/>
      <c r="J223" s="66"/>
      <c r="K223" s="67"/>
      <c r="L223" s="53"/>
      <c r="M223" s="53"/>
      <c r="N223" s="68"/>
      <c r="O223" s="69"/>
      <c r="P223" s="53"/>
      <c r="Q223" s="53"/>
      <c r="R223" s="68"/>
      <c r="S223" s="62"/>
      <c r="T223" s="53"/>
      <c r="W223" s="25"/>
      <c r="X223" s="82"/>
    </row>
    <row r="224" ht="12.75">
      <c r="A224" s="15"/>
    </row>
    <row r="225" ht="12.75">
      <c r="A225" s="15"/>
    </row>
  </sheetData>
  <mergeCells count="5">
    <mergeCell ref="B4:T4"/>
    <mergeCell ref="B7:F7"/>
    <mergeCell ref="O7:P7"/>
    <mergeCell ref="I8:L8"/>
    <mergeCell ref="S8:T8"/>
  </mergeCells>
  <printOptions/>
  <pageMargins left="0.75" right="0.5" top="0.5" bottom="0.25" header="0.5" footer="0.5"/>
  <pageSetup fitToHeight="0" fitToWidth="1" horizontalDpi="1200" verticalDpi="1200" orientation="portrait" scale="81" r:id="rId2"/>
  <headerFooter alignWithMargins="0">
    <oddHeader>&amp;RQuestar Gas Company
QGC Exhibit 7.5
Docket No. 07-057-13
&amp;P of &amp;N</oddHeader>
    <oddFooter>&amp;L\1  For detail on the calculation of proposed rates, please see response to Master Data Request A, question 7.</oddFooter>
  </headerFooter>
  <rowBreaks count="3" manualBreakCount="3">
    <brk id="67" max="20" man="1"/>
    <brk id="125" max="20" man="1"/>
    <brk id="17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07510</dc:creator>
  <cp:keywords/>
  <dc:description/>
  <cp:lastModifiedBy>07510</cp:lastModifiedBy>
  <cp:lastPrinted>2007-12-19T03:39:50Z</cp:lastPrinted>
  <dcterms:created xsi:type="dcterms:W3CDTF">2007-12-05T01:31:53Z</dcterms:created>
  <dcterms:modified xsi:type="dcterms:W3CDTF">2007-12-19T03:41:42Z</dcterms:modified>
  <cp:category/>
  <cp:version/>
  <cp:contentType/>
  <cp:contentStatus/>
</cp:coreProperties>
</file>